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Sheet1!$A$1:$L$87</definedName>
  </definedNames>
  <calcPr calcId="144525"/>
</workbook>
</file>

<file path=xl/sharedStrings.xml><?xml version="1.0" encoding="utf-8"?>
<sst xmlns="http://schemas.openxmlformats.org/spreadsheetml/2006/main" count="264" uniqueCount="252">
  <si>
    <t>开福区2020年公开选调(招聘)事业单位工作人员入围体检人员名单</t>
  </si>
  <si>
    <t>序号</t>
  </si>
  <si>
    <t>招考单位</t>
  </si>
  <si>
    <t>岗位名称</t>
  </si>
  <si>
    <t>岗位
代码</t>
  </si>
  <si>
    <t>招考
人数</t>
  </si>
  <si>
    <t>姓名</t>
  </si>
  <si>
    <t>准考证号</t>
  </si>
  <si>
    <t>笔试</t>
  </si>
  <si>
    <t>面试</t>
  </si>
  <si>
    <t>综合
成绩</t>
  </si>
  <si>
    <t>排名</t>
  </si>
  <si>
    <t>开福区所属
事业单位</t>
  </si>
  <si>
    <t>综合文秘</t>
  </si>
  <si>
    <t>A01</t>
  </si>
  <si>
    <t>赵旭东</t>
  </si>
  <si>
    <t>101021817</t>
  </si>
  <si>
    <t>周珍</t>
  </si>
  <si>
    <t>101021915</t>
  </si>
  <si>
    <t>李蓉</t>
  </si>
  <si>
    <t>101021809</t>
  </si>
  <si>
    <t>李佳</t>
  </si>
  <si>
    <t>101022005</t>
  </si>
  <si>
    <t>李霁</t>
  </si>
  <si>
    <t>101022136</t>
  </si>
  <si>
    <t>罗韵</t>
  </si>
  <si>
    <t>101022008</t>
  </si>
  <si>
    <t>于超欣</t>
  </si>
  <si>
    <t>101021904</t>
  </si>
  <si>
    <t>张倩男</t>
  </si>
  <si>
    <t>101021916</t>
  </si>
  <si>
    <t>秦燕</t>
  </si>
  <si>
    <t>101021908</t>
  </si>
  <si>
    <t>洪振兴</t>
  </si>
  <si>
    <t>101022127</t>
  </si>
  <si>
    <t>区纪委监委信息中心</t>
  </si>
  <si>
    <t>法务专干</t>
  </si>
  <si>
    <t>B01</t>
  </si>
  <si>
    <t>付颖</t>
  </si>
  <si>
    <t>201030606</t>
  </si>
  <si>
    <t>区新闻中心</t>
  </si>
  <si>
    <t>融媒体中心专干</t>
  </si>
  <si>
    <t>B02</t>
  </si>
  <si>
    <t>姚雨含</t>
  </si>
  <si>
    <t>202033616</t>
  </si>
  <si>
    <t>区优化营商环境协调
事务中心</t>
  </si>
  <si>
    <t>营商专干</t>
  </si>
  <si>
    <t>B03</t>
  </si>
  <si>
    <t>胡柳</t>
  </si>
  <si>
    <t>203040132</t>
  </si>
  <si>
    <t>区重点建设项目事务中心</t>
  </si>
  <si>
    <t>项目管理专干</t>
  </si>
  <si>
    <t>B04</t>
  </si>
  <si>
    <t>蔡炎达</t>
  </si>
  <si>
    <t>204031735</t>
  </si>
  <si>
    <t>区企业发展促进中心</t>
  </si>
  <si>
    <t>智能制造专干</t>
  </si>
  <si>
    <t>B05</t>
  </si>
  <si>
    <t>周敏</t>
  </si>
  <si>
    <t>205041417</t>
  </si>
  <si>
    <t>区物业服务中心</t>
  </si>
  <si>
    <t>会计</t>
  </si>
  <si>
    <t>B06</t>
  </si>
  <si>
    <t>许潇</t>
  </si>
  <si>
    <t>206042620</t>
  </si>
  <si>
    <t>区招投标办</t>
  </si>
  <si>
    <t>B07</t>
  </si>
  <si>
    <t>赵娜</t>
  </si>
  <si>
    <t>207030710</t>
  </si>
  <si>
    <t>区水利建设事务中心
（差额）</t>
  </si>
  <si>
    <t>综合管理专干</t>
  </si>
  <si>
    <t>B08</t>
  </si>
  <si>
    <t>徐青青</t>
  </si>
  <si>
    <t>208031525</t>
  </si>
  <si>
    <t>区图书馆</t>
  </si>
  <si>
    <t>图书管理员</t>
  </si>
  <si>
    <t>B09</t>
  </si>
  <si>
    <t>伍薇</t>
  </si>
  <si>
    <t>209021725</t>
  </si>
  <si>
    <t>区卫生健康集中支付
核算中心</t>
  </si>
  <si>
    <t>医政医管（中医）管理专干</t>
  </si>
  <si>
    <t>B10</t>
  </si>
  <si>
    <t>李青</t>
  </si>
  <si>
    <t>210033801</t>
  </si>
  <si>
    <t>区妇幼保健计划生育
服务中心</t>
  </si>
  <si>
    <t>妇保医师</t>
  </si>
  <si>
    <t>B11</t>
  </si>
  <si>
    <t>胡芳</t>
  </si>
  <si>
    <t>211034028</t>
  </si>
  <si>
    <t>区退役军人服务中心</t>
  </si>
  <si>
    <t>就业创业工作人员</t>
  </si>
  <si>
    <t>B12</t>
  </si>
  <si>
    <t>陈蓉</t>
  </si>
  <si>
    <t>212034136</t>
  </si>
  <si>
    <t>区应急事务中心</t>
  </si>
  <si>
    <t>森林防火专干</t>
  </si>
  <si>
    <t>B13</t>
  </si>
  <si>
    <t>徐迪</t>
  </si>
  <si>
    <t>213041406</t>
  </si>
  <si>
    <t>区安全生产监督
执法大队</t>
  </si>
  <si>
    <t>B14</t>
  </si>
  <si>
    <t>邹丽媛</t>
  </si>
  <si>
    <t>214031402</t>
  </si>
  <si>
    <t>区市场监督管理局
所属事业单位</t>
  </si>
  <si>
    <t>特种设备监察专干</t>
  </si>
  <si>
    <t>B15</t>
  </si>
  <si>
    <t>黄劲松</t>
  </si>
  <si>
    <t>215034101</t>
  </si>
  <si>
    <t>执法监管专干</t>
  </si>
  <si>
    <t>B16</t>
  </si>
  <si>
    <t>周益丹</t>
  </si>
  <si>
    <t>216030525</t>
  </si>
  <si>
    <t>区政务服务中心</t>
  </si>
  <si>
    <t>审改专干</t>
  </si>
  <si>
    <t>B18</t>
  </si>
  <si>
    <t>唐文敏</t>
  </si>
  <si>
    <t>218031314</t>
  </si>
  <si>
    <t>区医保服务中心</t>
  </si>
  <si>
    <t>医保审核专干</t>
  </si>
  <si>
    <t>B19</t>
  </si>
  <si>
    <t>侯璠</t>
  </si>
  <si>
    <t>219033902</t>
  </si>
  <si>
    <t>区群众信访接待中心</t>
  </si>
  <si>
    <t>B20</t>
  </si>
  <si>
    <t>杨蕾</t>
  </si>
  <si>
    <t>220042607</t>
  </si>
  <si>
    <t>区公共工程建设中心</t>
  </si>
  <si>
    <t>工程技术人员</t>
  </si>
  <si>
    <t>B21</t>
  </si>
  <si>
    <t>谢卓程</t>
  </si>
  <si>
    <t>221031920</t>
  </si>
  <si>
    <t>B22</t>
  </si>
  <si>
    <t>李燕</t>
  </si>
  <si>
    <t>222042809</t>
  </si>
  <si>
    <t>开福区各街道所属二级机构</t>
  </si>
  <si>
    <t>B23</t>
  </si>
  <si>
    <t>彭义芬</t>
  </si>
  <si>
    <t>223012828</t>
  </si>
  <si>
    <t>魏灿</t>
  </si>
  <si>
    <t>223012928</t>
  </si>
  <si>
    <t>眭载阳</t>
  </si>
  <si>
    <t>223020511</t>
  </si>
  <si>
    <t>王懿平</t>
  </si>
  <si>
    <t>223014827</t>
  </si>
  <si>
    <t>任楚梦</t>
  </si>
  <si>
    <t>223010417</t>
  </si>
  <si>
    <t>周思</t>
  </si>
  <si>
    <t>223020330</t>
  </si>
  <si>
    <t>周顺</t>
  </si>
  <si>
    <t>223012006</t>
  </si>
  <si>
    <t>蒋馥蔓</t>
  </si>
  <si>
    <t>223014906</t>
  </si>
  <si>
    <t>罗聿颖</t>
  </si>
  <si>
    <t>223014023</t>
  </si>
  <si>
    <t>蒋晔</t>
  </si>
  <si>
    <t>223014032</t>
  </si>
  <si>
    <t>B24</t>
  </si>
  <si>
    <t>李洁</t>
  </si>
  <si>
    <t>224043515</t>
  </si>
  <si>
    <t>朱纯</t>
  </si>
  <si>
    <t>224043529</t>
  </si>
  <si>
    <t>符琳</t>
  </si>
  <si>
    <t>224043514</t>
  </si>
  <si>
    <t>谢婕</t>
  </si>
  <si>
    <t>224043732</t>
  </si>
  <si>
    <t>邓妮</t>
  </si>
  <si>
    <t>224044025</t>
  </si>
  <si>
    <t>陈娟</t>
  </si>
  <si>
    <t>224043919</t>
  </si>
  <si>
    <t>罗晶</t>
  </si>
  <si>
    <t>224043411</t>
  </si>
  <si>
    <t>陈青</t>
  </si>
  <si>
    <t>224043727</t>
  </si>
  <si>
    <t>张嘉怡</t>
  </si>
  <si>
    <t>224043929</t>
  </si>
  <si>
    <t>黄硕</t>
  </si>
  <si>
    <t>224044231</t>
  </si>
  <si>
    <t>城建专干</t>
  </si>
  <si>
    <t>B25</t>
  </si>
  <si>
    <t>程宇翔</t>
  </si>
  <si>
    <t>225033420</t>
  </si>
  <si>
    <t>谢湘阳</t>
  </si>
  <si>
    <t>225032730</t>
  </si>
  <si>
    <t>沈亚</t>
  </si>
  <si>
    <t>225033516</t>
  </si>
  <si>
    <t>谌伟</t>
  </si>
  <si>
    <t>225033534</t>
  </si>
  <si>
    <t>邓新娄</t>
  </si>
  <si>
    <t>225033308</t>
  </si>
  <si>
    <t>唐雄</t>
  </si>
  <si>
    <t>225033429</t>
  </si>
  <si>
    <t>黎琼</t>
  </si>
  <si>
    <t>225032933</t>
  </si>
  <si>
    <t>廖建彪</t>
  </si>
  <si>
    <t>225033019</t>
  </si>
  <si>
    <t>王雷</t>
  </si>
  <si>
    <t>225033410</t>
  </si>
  <si>
    <t>刘善</t>
  </si>
  <si>
    <t>225033328</t>
  </si>
  <si>
    <t>网格化专干</t>
  </si>
  <si>
    <t>B26</t>
  </si>
  <si>
    <t>易星</t>
  </si>
  <si>
    <t>226041734</t>
  </si>
  <si>
    <t>刘晰晰</t>
  </si>
  <si>
    <t>226042101</t>
  </si>
  <si>
    <t>陈章</t>
  </si>
  <si>
    <t>226042033</t>
  </si>
  <si>
    <t>李加利</t>
  </si>
  <si>
    <t>226042320</t>
  </si>
  <si>
    <t>申思思</t>
  </si>
  <si>
    <t>226042107</t>
  </si>
  <si>
    <t>王光美</t>
  </si>
  <si>
    <t>226041722</t>
  </si>
  <si>
    <t>周玖玖</t>
  </si>
  <si>
    <t>226042009</t>
  </si>
  <si>
    <t>汤鑫武</t>
  </si>
  <si>
    <t>226041921</t>
  </si>
  <si>
    <t>B27</t>
  </si>
  <si>
    <t>唐畅</t>
  </si>
  <si>
    <t>227030922</t>
  </si>
  <si>
    <t>欧映雪</t>
  </si>
  <si>
    <t>227030931</t>
  </si>
  <si>
    <t>龙艳</t>
  </si>
  <si>
    <t>227031216</t>
  </si>
  <si>
    <t>黄立萍</t>
  </si>
  <si>
    <t>227030813</t>
  </si>
  <si>
    <t>黄美荣</t>
  </si>
  <si>
    <t>227031109</t>
  </si>
  <si>
    <t>张佳丽</t>
  </si>
  <si>
    <t>227030919</t>
  </si>
  <si>
    <t>李岳</t>
  </si>
  <si>
    <t>227030909</t>
  </si>
  <si>
    <t>陈真</t>
  </si>
  <si>
    <t>227030810</t>
  </si>
  <si>
    <t>安全专干</t>
  </si>
  <si>
    <t>B28</t>
  </si>
  <si>
    <t>王璐</t>
  </si>
  <si>
    <t>228042534</t>
  </si>
  <si>
    <t>杨晶</t>
  </si>
  <si>
    <t>228042431</t>
  </si>
  <si>
    <t>汪志方</t>
  </si>
  <si>
    <t>228042519</t>
  </si>
  <si>
    <t>文帅</t>
  </si>
  <si>
    <t>228042408</t>
  </si>
  <si>
    <t>李紫熙</t>
  </si>
  <si>
    <t>228042434</t>
  </si>
  <si>
    <t>许洁</t>
  </si>
  <si>
    <t>228042435</t>
  </si>
  <si>
    <t>桂茂林</t>
  </si>
  <si>
    <t>228042508</t>
  </si>
  <si>
    <t>李文东</t>
  </si>
  <si>
    <t>228042509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</si>
</sst>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黑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 inden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tabSelected="1" zoomScale="120" zoomScaleNormal="120" workbookViewId="0">
      <selection activeCell="L10" sqref="L10"/>
    </sheetView>
  </sheetViews>
  <sheetFormatPr defaultColWidth="9" defaultRowHeight="13.5"/>
  <cols>
    <col min="1" max="1" width="4.125" style="1" customWidth="1"/>
    <col min="2" max="2" width="17.875" style="3" customWidth="1"/>
    <col min="3" max="3" width="12.25" style="3" customWidth="1"/>
    <col min="4" max="5" width="5.625" style="1" customWidth="1"/>
    <col min="6" max="6" width="8.625" style="4" customWidth="1"/>
    <col min="7" max="7" width="10.5" style="1" customWidth="1"/>
    <col min="8" max="10" width="7.625" style="3" customWidth="1"/>
    <col min="11" max="11" width="7.625" style="2" customWidth="1"/>
    <col min="12" max="12" width="17" style="1" customWidth="1"/>
    <col min="13" max="16384" width="9" style="1"/>
  </cols>
  <sheetData>
    <row r="1" s="1" customFormat="1" ht="46.5" customHeight="1" spans="1:11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21"/>
    </row>
    <row r="2" s="1" customFormat="1" ht="38" customHeight="1" spans="1:1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1" customFormat="1" ht="19" customHeight="1" spans="1:11">
      <c r="A3" s="10">
        <f>ROW()-2</f>
        <v>1</v>
      </c>
      <c r="B3" s="10" t="s">
        <v>12</v>
      </c>
      <c r="C3" s="11" t="s">
        <v>13</v>
      </c>
      <c r="D3" s="11" t="s">
        <v>14</v>
      </c>
      <c r="E3" s="11">
        <v>10</v>
      </c>
      <c r="F3" s="12" t="s">
        <v>15</v>
      </c>
      <c r="G3" s="12" t="s">
        <v>16</v>
      </c>
      <c r="H3" s="13">
        <v>75.25</v>
      </c>
      <c r="I3" s="13">
        <v>87.92</v>
      </c>
      <c r="J3" s="13">
        <f t="shared" ref="J3:J12" si="0">H3*0.4+I3*0.6</f>
        <v>82.852</v>
      </c>
      <c r="K3" s="22">
        <f>RANK(J3,$J$3:$J$12)</f>
        <v>1</v>
      </c>
    </row>
    <row r="4" s="1" customFormat="1" ht="19" customHeight="1" spans="1:11">
      <c r="A4" s="10">
        <f t="shared" ref="A4:A34" si="1">ROW()-2</f>
        <v>2</v>
      </c>
      <c r="B4" s="10"/>
      <c r="C4" s="11"/>
      <c r="D4" s="11"/>
      <c r="E4" s="11"/>
      <c r="F4" s="12" t="s">
        <v>17</v>
      </c>
      <c r="G4" s="12" t="s">
        <v>18</v>
      </c>
      <c r="H4" s="13">
        <v>76.5</v>
      </c>
      <c r="I4" s="13">
        <v>86.54</v>
      </c>
      <c r="J4" s="13">
        <f t="shared" si="0"/>
        <v>82.524</v>
      </c>
      <c r="K4" s="22">
        <f>RANK(J4,$J$3:$J$12)</f>
        <v>2</v>
      </c>
    </row>
    <row r="5" s="1" customFormat="1" ht="19" customHeight="1" spans="1:11">
      <c r="A5" s="10">
        <f t="shared" si="1"/>
        <v>3</v>
      </c>
      <c r="B5" s="10"/>
      <c r="C5" s="11"/>
      <c r="D5" s="11"/>
      <c r="E5" s="11"/>
      <c r="F5" s="12" t="s">
        <v>19</v>
      </c>
      <c r="G5" s="12" t="s">
        <v>20</v>
      </c>
      <c r="H5" s="13">
        <v>80</v>
      </c>
      <c r="I5" s="13">
        <v>83.92</v>
      </c>
      <c r="J5" s="13">
        <f t="shared" si="0"/>
        <v>82.352</v>
      </c>
      <c r="K5" s="22">
        <f>RANK(J5,$J$3:$J$12)</f>
        <v>3</v>
      </c>
    </row>
    <row r="6" s="1" customFormat="1" ht="19" customHeight="1" spans="1:11">
      <c r="A6" s="10">
        <f t="shared" si="1"/>
        <v>4</v>
      </c>
      <c r="B6" s="10"/>
      <c r="C6" s="11"/>
      <c r="D6" s="11"/>
      <c r="E6" s="11"/>
      <c r="F6" s="12" t="s">
        <v>21</v>
      </c>
      <c r="G6" s="12" t="s">
        <v>22</v>
      </c>
      <c r="H6" s="13">
        <v>80</v>
      </c>
      <c r="I6" s="13">
        <v>83.9</v>
      </c>
      <c r="J6" s="13">
        <f t="shared" si="0"/>
        <v>82.34</v>
      </c>
      <c r="K6" s="22">
        <f>RANK(J6,$J$3:$J$12)</f>
        <v>4</v>
      </c>
    </row>
    <row r="7" s="1" customFormat="1" ht="19" customHeight="1" spans="1:11">
      <c r="A7" s="10">
        <f t="shared" si="1"/>
        <v>5</v>
      </c>
      <c r="B7" s="10"/>
      <c r="C7" s="11"/>
      <c r="D7" s="11"/>
      <c r="E7" s="11"/>
      <c r="F7" s="12" t="s">
        <v>23</v>
      </c>
      <c r="G7" s="12" t="s">
        <v>24</v>
      </c>
      <c r="H7" s="13">
        <v>81</v>
      </c>
      <c r="I7" s="13">
        <v>83.14</v>
      </c>
      <c r="J7" s="13">
        <f t="shared" si="0"/>
        <v>82.284</v>
      </c>
      <c r="K7" s="22">
        <f>RANK(J7,$J$3:$J$12)</f>
        <v>5</v>
      </c>
    </row>
    <row r="8" s="1" customFormat="1" ht="19" customHeight="1" spans="1:11">
      <c r="A8" s="10">
        <f t="shared" si="1"/>
        <v>6</v>
      </c>
      <c r="B8" s="10"/>
      <c r="C8" s="11"/>
      <c r="D8" s="11"/>
      <c r="E8" s="11"/>
      <c r="F8" s="12" t="s">
        <v>25</v>
      </c>
      <c r="G8" s="12" t="s">
        <v>26</v>
      </c>
      <c r="H8" s="13">
        <v>77.8</v>
      </c>
      <c r="I8" s="13">
        <v>84.24</v>
      </c>
      <c r="J8" s="13">
        <f t="shared" si="0"/>
        <v>81.664</v>
      </c>
      <c r="K8" s="22">
        <f>RANK(J8,$J$3:$J$12)</f>
        <v>6</v>
      </c>
    </row>
    <row r="9" s="1" customFormat="1" ht="19" customHeight="1" spans="1:11">
      <c r="A9" s="10">
        <f t="shared" si="1"/>
        <v>7</v>
      </c>
      <c r="B9" s="10"/>
      <c r="C9" s="11"/>
      <c r="D9" s="11"/>
      <c r="E9" s="11"/>
      <c r="F9" s="12" t="s">
        <v>27</v>
      </c>
      <c r="G9" s="12" t="s">
        <v>28</v>
      </c>
      <c r="H9" s="13">
        <v>80.25</v>
      </c>
      <c r="I9" s="13">
        <v>81.36</v>
      </c>
      <c r="J9" s="13">
        <f t="shared" si="0"/>
        <v>80.916</v>
      </c>
      <c r="K9" s="22">
        <f>RANK(J9,$J$3:$J$12)</f>
        <v>7</v>
      </c>
    </row>
    <row r="10" s="1" customFormat="1" ht="19" customHeight="1" spans="1:11">
      <c r="A10" s="10">
        <f t="shared" si="1"/>
        <v>8</v>
      </c>
      <c r="B10" s="10"/>
      <c r="C10" s="11"/>
      <c r="D10" s="11"/>
      <c r="E10" s="11"/>
      <c r="F10" s="12" t="s">
        <v>29</v>
      </c>
      <c r="G10" s="12" t="s">
        <v>30</v>
      </c>
      <c r="H10" s="13">
        <v>74.5</v>
      </c>
      <c r="I10" s="13">
        <v>84.26</v>
      </c>
      <c r="J10" s="13">
        <f t="shared" si="0"/>
        <v>80.356</v>
      </c>
      <c r="K10" s="22">
        <f>RANK(J10,$J$3:$J$12)</f>
        <v>8</v>
      </c>
    </row>
    <row r="11" s="1" customFormat="1" ht="19" customHeight="1" spans="1:11">
      <c r="A11" s="10">
        <f t="shared" si="1"/>
        <v>9</v>
      </c>
      <c r="B11" s="10"/>
      <c r="C11" s="11"/>
      <c r="D11" s="11"/>
      <c r="E11" s="11"/>
      <c r="F11" s="12" t="s">
        <v>31</v>
      </c>
      <c r="G11" s="12" t="s">
        <v>32</v>
      </c>
      <c r="H11" s="13">
        <v>78.5</v>
      </c>
      <c r="I11" s="13">
        <v>81.1</v>
      </c>
      <c r="J11" s="13">
        <f t="shared" si="0"/>
        <v>80.06</v>
      </c>
      <c r="K11" s="22">
        <f>RANK(J11,$J$3:$J$12)</f>
        <v>9</v>
      </c>
    </row>
    <row r="12" s="1" customFormat="1" ht="19" customHeight="1" spans="1:11">
      <c r="A12" s="10">
        <f t="shared" si="1"/>
        <v>10</v>
      </c>
      <c r="B12" s="10"/>
      <c r="C12" s="11"/>
      <c r="D12" s="11"/>
      <c r="E12" s="11"/>
      <c r="F12" s="12" t="s">
        <v>33</v>
      </c>
      <c r="G12" s="12" t="s">
        <v>34</v>
      </c>
      <c r="H12" s="13">
        <v>72.5</v>
      </c>
      <c r="I12" s="13">
        <v>85.1</v>
      </c>
      <c r="J12" s="13">
        <f t="shared" si="0"/>
        <v>80.06</v>
      </c>
      <c r="K12" s="22">
        <f>RANK(J12,$J$3:$J$12)</f>
        <v>9</v>
      </c>
    </row>
    <row r="13" s="1" customFormat="1" ht="19" customHeight="1" spans="1:11">
      <c r="A13" s="10">
        <f t="shared" si="1"/>
        <v>11</v>
      </c>
      <c r="B13" s="14" t="s">
        <v>35</v>
      </c>
      <c r="C13" s="15" t="s">
        <v>36</v>
      </c>
      <c r="D13" s="10" t="s">
        <v>37</v>
      </c>
      <c r="E13" s="14">
        <v>1</v>
      </c>
      <c r="F13" s="16" t="s">
        <v>38</v>
      </c>
      <c r="G13" s="16" t="s">
        <v>39</v>
      </c>
      <c r="H13" s="13">
        <v>74.95</v>
      </c>
      <c r="I13" s="13">
        <v>81.8</v>
      </c>
      <c r="J13" s="13">
        <f t="shared" ref="J13:J22" si="2">H13*0.6+I13*0.4</f>
        <v>77.69</v>
      </c>
      <c r="K13" s="22">
        <f>RANK(J13,$J$13:$J$13)</f>
        <v>1</v>
      </c>
    </row>
    <row r="14" s="1" customFormat="1" ht="24" customHeight="1" spans="1:11">
      <c r="A14" s="10">
        <f t="shared" si="1"/>
        <v>12</v>
      </c>
      <c r="B14" s="14" t="s">
        <v>40</v>
      </c>
      <c r="C14" s="11" t="s">
        <v>41</v>
      </c>
      <c r="D14" s="10" t="s">
        <v>42</v>
      </c>
      <c r="E14" s="11">
        <v>1</v>
      </c>
      <c r="F14" s="12" t="s">
        <v>43</v>
      </c>
      <c r="G14" s="12" t="s">
        <v>44</v>
      </c>
      <c r="H14" s="13">
        <v>78</v>
      </c>
      <c r="I14" s="13">
        <v>86.26</v>
      </c>
      <c r="J14" s="13">
        <f t="shared" si="2"/>
        <v>81.304</v>
      </c>
      <c r="K14" s="22">
        <f>RANK(J14,$J$14:$J$14)</f>
        <v>1</v>
      </c>
    </row>
    <row r="15" s="1" customFormat="1" ht="28" customHeight="1" spans="1:11">
      <c r="A15" s="10">
        <f t="shared" si="1"/>
        <v>13</v>
      </c>
      <c r="B15" s="11" t="s">
        <v>45</v>
      </c>
      <c r="C15" s="11" t="s">
        <v>46</v>
      </c>
      <c r="D15" s="10" t="s">
        <v>47</v>
      </c>
      <c r="E15" s="11">
        <v>1</v>
      </c>
      <c r="F15" s="12" t="s">
        <v>48</v>
      </c>
      <c r="G15" s="12" t="s">
        <v>49</v>
      </c>
      <c r="H15" s="13">
        <v>84</v>
      </c>
      <c r="I15" s="13">
        <v>87.72</v>
      </c>
      <c r="J15" s="13">
        <f t="shared" si="2"/>
        <v>85.488</v>
      </c>
      <c r="K15" s="22">
        <f>RANK(J15,$J$15:$J$15)</f>
        <v>1</v>
      </c>
    </row>
    <row r="16" s="1" customFormat="1" ht="19" customHeight="1" spans="1:11">
      <c r="A16" s="10">
        <f t="shared" si="1"/>
        <v>14</v>
      </c>
      <c r="B16" s="17" t="s">
        <v>50</v>
      </c>
      <c r="C16" s="10" t="s">
        <v>51</v>
      </c>
      <c r="D16" s="10" t="s">
        <v>52</v>
      </c>
      <c r="E16" s="10">
        <v>1</v>
      </c>
      <c r="F16" s="16" t="s">
        <v>53</v>
      </c>
      <c r="G16" s="16" t="s">
        <v>54</v>
      </c>
      <c r="H16" s="13">
        <v>74</v>
      </c>
      <c r="I16" s="13">
        <v>84.82</v>
      </c>
      <c r="J16" s="13">
        <f t="shared" si="2"/>
        <v>78.328</v>
      </c>
      <c r="K16" s="22">
        <f>RANK(J16,$J$16:$J$16)</f>
        <v>1</v>
      </c>
    </row>
    <row r="17" s="1" customFormat="1" ht="19" customHeight="1" spans="1:11">
      <c r="A17" s="10">
        <f t="shared" si="1"/>
        <v>15</v>
      </c>
      <c r="B17" s="14" t="s">
        <v>55</v>
      </c>
      <c r="C17" s="10" t="s">
        <v>56</v>
      </c>
      <c r="D17" s="10" t="s">
        <v>57</v>
      </c>
      <c r="E17" s="10">
        <v>1</v>
      </c>
      <c r="F17" s="16" t="s">
        <v>58</v>
      </c>
      <c r="G17" s="16" t="s">
        <v>59</v>
      </c>
      <c r="H17" s="13">
        <v>63.25</v>
      </c>
      <c r="I17" s="13">
        <v>86.02</v>
      </c>
      <c r="J17" s="13">
        <f t="shared" si="2"/>
        <v>72.358</v>
      </c>
      <c r="K17" s="22">
        <f>RANK(J17,$J$17:$J$17)</f>
        <v>1</v>
      </c>
    </row>
    <row r="18" s="1" customFormat="1" ht="19" customHeight="1" spans="1:11">
      <c r="A18" s="10">
        <f t="shared" si="1"/>
        <v>16</v>
      </c>
      <c r="B18" s="14" t="s">
        <v>60</v>
      </c>
      <c r="C18" s="11" t="s">
        <v>61</v>
      </c>
      <c r="D18" s="10" t="s">
        <v>62</v>
      </c>
      <c r="E18" s="11">
        <v>1</v>
      </c>
      <c r="F18" s="16" t="s">
        <v>63</v>
      </c>
      <c r="G18" s="16" t="s">
        <v>64</v>
      </c>
      <c r="H18" s="13">
        <v>63.75</v>
      </c>
      <c r="I18" s="13">
        <v>81.62</v>
      </c>
      <c r="J18" s="13">
        <f t="shared" si="2"/>
        <v>70.898</v>
      </c>
      <c r="K18" s="22">
        <f>RANK(J18,$J$18:$J$18)</f>
        <v>1</v>
      </c>
    </row>
    <row r="19" s="1" customFormat="1" ht="19" customHeight="1" spans="1:11">
      <c r="A19" s="10">
        <f t="shared" si="1"/>
        <v>17</v>
      </c>
      <c r="B19" s="14" t="s">
        <v>65</v>
      </c>
      <c r="C19" s="11" t="s">
        <v>36</v>
      </c>
      <c r="D19" s="10" t="s">
        <v>66</v>
      </c>
      <c r="E19" s="11">
        <v>1</v>
      </c>
      <c r="F19" s="16" t="s">
        <v>67</v>
      </c>
      <c r="G19" s="16" t="s">
        <v>68</v>
      </c>
      <c r="H19" s="13">
        <v>75.55</v>
      </c>
      <c r="I19" s="13">
        <v>85.64</v>
      </c>
      <c r="J19" s="13">
        <f t="shared" si="2"/>
        <v>79.586</v>
      </c>
      <c r="K19" s="22">
        <f>RANK(J19,$J$19:$J$19)</f>
        <v>1</v>
      </c>
    </row>
    <row r="20" s="2" customFormat="1" ht="26" customHeight="1" spans="1:11">
      <c r="A20" s="10">
        <f t="shared" si="1"/>
        <v>18</v>
      </c>
      <c r="B20" s="11" t="s">
        <v>69</v>
      </c>
      <c r="C20" s="14" t="s">
        <v>70</v>
      </c>
      <c r="D20" s="10" t="s">
        <v>71</v>
      </c>
      <c r="E20" s="14">
        <v>1</v>
      </c>
      <c r="F20" s="16" t="s">
        <v>72</v>
      </c>
      <c r="G20" s="16" t="s">
        <v>73</v>
      </c>
      <c r="H20" s="13">
        <v>70.75</v>
      </c>
      <c r="I20" s="13">
        <v>79.96</v>
      </c>
      <c r="J20" s="13">
        <f t="shared" si="2"/>
        <v>74.434</v>
      </c>
      <c r="K20" s="22">
        <f>RANK(J20,$J$20:$J$20)</f>
        <v>1</v>
      </c>
    </row>
    <row r="21" s="1" customFormat="1" ht="19" customHeight="1" spans="1:11">
      <c r="A21" s="10">
        <f t="shared" si="1"/>
        <v>19</v>
      </c>
      <c r="B21" s="18" t="s">
        <v>74</v>
      </c>
      <c r="C21" s="19" t="s">
        <v>75</v>
      </c>
      <c r="D21" s="10" t="s">
        <v>76</v>
      </c>
      <c r="E21" s="19">
        <v>1</v>
      </c>
      <c r="F21" s="12" t="s">
        <v>77</v>
      </c>
      <c r="G21" s="12" t="s">
        <v>78</v>
      </c>
      <c r="H21" s="13">
        <v>74.85</v>
      </c>
      <c r="I21" s="13">
        <v>85.28</v>
      </c>
      <c r="J21" s="13">
        <f t="shared" si="2"/>
        <v>79.022</v>
      </c>
      <c r="K21" s="22">
        <f>RANK(J21,$J$21:$J$21)</f>
        <v>1</v>
      </c>
    </row>
    <row r="22" s="1" customFormat="1" ht="30" customHeight="1" spans="1:12">
      <c r="A22" s="10">
        <f t="shared" si="1"/>
        <v>20</v>
      </c>
      <c r="B22" s="11" t="s">
        <v>79</v>
      </c>
      <c r="C22" s="11" t="s">
        <v>80</v>
      </c>
      <c r="D22" s="10" t="s">
        <v>81</v>
      </c>
      <c r="E22" s="11">
        <v>1</v>
      </c>
      <c r="F22" s="16" t="s">
        <v>82</v>
      </c>
      <c r="G22" s="16" t="s">
        <v>83</v>
      </c>
      <c r="H22" s="13">
        <v>72</v>
      </c>
      <c r="I22" s="13">
        <v>85.2</v>
      </c>
      <c r="J22" s="13">
        <f t="shared" si="2"/>
        <v>77.28</v>
      </c>
      <c r="K22" s="22">
        <f>RANK(J22,$J$22:$J$22)</f>
        <v>1</v>
      </c>
      <c r="L22" s="2"/>
    </row>
    <row r="23" s="1" customFormat="1" ht="28" customHeight="1" spans="1:11">
      <c r="A23" s="10">
        <f t="shared" si="1"/>
        <v>21</v>
      </c>
      <c r="B23" s="11" t="s">
        <v>84</v>
      </c>
      <c r="C23" s="10" t="s">
        <v>85</v>
      </c>
      <c r="D23" s="10" t="s">
        <v>86</v>
      </c>
      <c r="E23" s="10">
        <v>1</v>
      </c>
      <c r="F23" s="12" t="s">
        <v>87</v>
      </c>
      <c r="G23" s="12" t="s">
        <v>88</v>
      </c>
      <c r="H23" s="13">
        <v>76.4</v>
      </c>
      <c r="I23" s="13">
        <v>84.72</v>
      </c>
      <c r="J23" s="13">
        <f t="shared" ref="J23:J51" si="3">H23*0.6+I23*0.4</f>
        <v>79.728</v>
      </c>
      <c r="K23" s="22">
        <f>RANK(J23,$J$23:$J$23)</f>
        <v>1</v>
      </c>
    </row>
    <row r="24" s="1" customFormat="1" ht="19" customHeight="1" spans="1:11">
      <c r="A24" s="10">
        <f t="shared" si="1"/>
        <v>22</v>
      </c>
      <c r="B24" s="14" t="s">
        <v>89</v>
      </c>
      <c r="C24" s="20" t="s">
        <v>90</v>
      </c>
      <c r="D24" s="10" t="s">
        <v>91</v>
      </c>
      <c r="E24" s="10">
        <v>1</v>
      </c>
      <c r="F24" s="16" t="s">
        <v>92</v>
      </c>
      <c r="G24" s="16" t="s">
        <v>93</v>
      </c>
      <c r="H24" s="13">
        <v>78.5</v>
      </c>
      <c r="I24" s="13">
        <v>86.92</v>
      </c>
      <c r="J24" s="13">
        <f t="shared" si="3"/>
        <v>81.868</v>
      </c>
      <c r="K24" s="22">
        <f>RANK(J24,$J$24:$J$24)</f>
        <v>1</v>
      </c>
    </row>
    <row r="25" s="1" customFormat="1" ht="19" customHeight="1" spans="1:11">
      <c r="A25" s="10">
        <f t="shared" si="1"/>
        <v>23</v>
      </c>
      <c r="B25" s="14" t="s">
        <v>94</v>
      </c>
      <c r="C25" s="10" t="s">
        <v>95</v>
      </c>
      <c r="D25" s="10" t="s">
        <v>96</v>
      </c>
      <c r="E25" s="10">
        <v>1</v>
      </c>
      <c r="F25" s="12" t="s">
        <v>97</v>
      </c>
      <c r="G25" s="12" t="s">
        <v>98</v>
      </c>
      <c r="H25" s="13">
        <v>76</v>
      </c>
      <c r="I25" s="13">
        <v>87.24</v>
      </c>
      <c r="J25" s="13">
        <f t="shared" si="3"/>
        <v>80.496</v>
      </c>
      <c r="K25" s="22">
        <f>RANK(J25,$J$25:$J$25)</f>
        <v>1</v>
      </c>
    </row>
    <row r="26" s="1" customFormat="1" ht="28" customHeight="1" spans="1:11">
      <c r="A26" s="10">
        <f t="shared" si="1"/>
        <v>24</v>
      </c>
      <c r="B26" s="11" t="s">
        <v>99</v>
      </c>
      <c r="C26" s="10" t="s">
        <v>36</v>
      </c>
      <c r="D26" s="10" t="s">
        <v>100</v>
      </c>
      <c r="E26" s="10">
        <v>1</v>
      </c>
      <c r="F26" s="16" t="s">
        <v>101</v>
      </c>
      <c r="G26" s="16" t="s">
        <v>102</v>
      </c>
      <c r="H26" s="13">
        <v>79.7</v>
      </c>
      <c r="I26" s="13">
        <v>79.7</v>
      </c>
      <c r="J26" s="13">
        <f t="shared" si="3"/>
        <v>79.7</v>
      </c>
      <c r="K26" s="22">
        <f>RANK(J26,$J$26:$J$26)</f>
        <v>1</v>
      </c>
    </row>
    <row r="27" s="1" customFormat="1" ht="19" customHeight="1" spans="1:11">
      <c r="A27" s="10">
        <f t="shared" si="1"/>
        <v>25</v>
      </c>
      <c r="B27" s="11" t="s">
        <v>103</v>
      </c>
      <c r="C27" s="20" t="s">
        <v>104</v>
      </c>
      <c r="D27" s="10" t="s">
        <v>105</v>
      </c>
      <c r="E27" s="10">
        <v>1</v>
      </c>
      <c r="F27" s="12" t="s">
        <v>106</v>
      </c>
      <c r="G27" s="12" t="s">
        <v>107</v>
      </c>
      <c r="H27" s="13">
        <v>65.5</v>
      </c>
      <c r="I27" s="13">
        <v>85.98</v>
      </c>
      <c r="J27" s="13">
        <f t="shared" si="3"/>
        <v>73.692</v>
      </c>
      <c r="K27" s="22">
        <f>RANK(J27,$J$27:$J$27)</f>
        <v>1</v>
      </c>
    </row>
    <row r="28" s="1" customFormat="1" ht="19" customHeight="1" spans="1:11">
      <c r="A28" s="10">
        <f t="shared" si="1"/>
        <v>26</v>
      </c>
      <c r="B28" s="11"/>
      <c r="C28" s="10" t="s">
        <v>108</v>
      </c>
      <c r="D28" s="10" t="s">
        <v>109</v>
      </c>
      <c r="E28" s="10">
        <v>1</v>
      </c>
      <c r="F28" s="16" t="s">
        <v>110</v>
      </c>
      <c r="G28" s="16" t="s">
        <v>111</v>
      </c>
      <c r="H28" s="13">
        <v>69.3</v>
      </c>
      <c r="I28" s="13">
        <v>84.68</v>
      </c>
      <c r="J28" s="13">
        <f t="shared" si="3"/>
        <v>75.452</v>
      </c>
      <c r="K28" s="22">
        <f>RANK(J28,$J$28:$J$28)</f>
        <v>1</v>
      </c>
    </row>
    <row r="29" s="1" customFormat="1" ht="19" customHeight="1" spans="1:11">
      <c r="A29" s="10">
        <f t="shared" si="1"/>
        <v>27</v>
      </c>
      <c r="B29" s="14" t="s">
        <v>112</v>
      </c>
      <c r="C29" s="11" t="s">
        <v>113</v>
      </c>
      <c r="D29" s="10" t="s">
        <v>114</v>
      </c>
      <c r="E29" s="11">
        <v>1</v>
      </c>
      <c r="F29" s="16" t="s">
        <v>115</v>
      </c>
      <c r="G29" s="16" t="s">
        <v>116</v>
      </c>
      <c r="H29" s="13">
        <v>76.2</v>
      </c>
      <c r="I29" s="13">
        <v>86.22</v>
      </c>
      <c r="J29" s="13">
        <f t="shared" si="3"/>
        <v>80.208</v>
      </c>
      <c r="K29" s="22">
        <f>RANK(J29,$J$29:$J$29)</f>
        <v>1</v>
      </c>
    </row>
    <row r="30" s="1" customFormat="1" ht="19" customHeight="1" spans="1:11">
      <c r="A30" s="10">
        <f t="shared" si="1"/>
        <v>28</v>
      </c>
      <c r="B30" s="14" t="s">
        <v>117</v>
      </c>
      <c r="C30" s="11" t="s">
        <v>118</v>
      </c>
      <c r="D30" s="10" t="s">
        <v>119</v>
      </c>
      <c r="E30" s="11">
        <v>1</v>
      </c>
      <c r="F30" s="16" t="s">
        <v>120</v>
      </c>
      <c r="G30" s="16" t="s">
        <v>121</v>
      </c>
      <c r="H30" s="13">
        <v>74.1</v>
      </c>
      <c r="I30" s="13">
        <v>86.46</v>
      </c>
      <c r="J30" s="13">
        <f t="shared" si="3"/>
        <v>79.044</v>
      </c>
      <c r="K30" s="22">
        <f>RANK(J30,$J$30:$J$30)</f>
        <v>1</v>
      </c>
    </row>
    <row r="31" s="1" customFormat="1" ht="19" customHeight="1" spans="1:11">
      <c r="A31" s="10">
        <f t="shared" si="1"/>
        <v>29</v>
      </c>
      <c r="B31" s="14" t="s">
        <v>122</v>
      </c>
      <c r="C31" s="10" t="s">
        <v>70</v>
      </c>
      <c r="D31" s="10" t="s">
        <v>123</v>
      </c>
      <c r="E31" s="10">
        <v>1</v>
      </c>
      <c r="F31" s="16" t="s">
        <v>124</v>
      </c>
      <c r="G31" s="16" t="s">
        <v>125</v>
      </c>
      <c r="H31" s="13">
        <v>69.75</v>
      </c>
      <c r="I31" s="13">
        <v>84.62</v>
      </c>
      <c r="J31" s="13">
        <f t="shared" si="3"/>
        <v>75.698</v>
      </c>
      <c r="K31" s="22">
        <f>RANK(J31,$J$31:$J$31)</f>
        <v>1</v>
      </c>
    </row>
    <row r="32" s="1" customFormat="1" ht="19" customHeight="1" spans="1:11">
      <c r="A32" s="10">
        <f t="shared" si="1"/>
        <v>30</v>
      </c>
      <c r="B32" s="14" t="s">
        <v>126</v>
      </c>
      <c r="C32" s="10" t="s">
        <v>127</v>
      </c>
      <c r="D32" s="10" t="s">
        <v>128</v>
      </c>
      <c r="E32" s="10">
        <v>1</v>
      </c>
      <c r="F32" s="16" t="s">
        <v>129</v>
      </c>
      <c r="G32" s="16" t="s">
        <v>130</v>
      </c>
      <c r="H32" s="13">
        <v>78.75</v>
      </c>
      <c r="I32" s="13">
        <v>80.5</v>
      </c>
      <c r="J32" s="13">
        <f t="shared" si="3"/>
        <v>79.45</v>
      </c>
      <c r="K32" s="22">
        <f>RANK(J32,$J$32:$J$32)</f>
        <v>1</v>
      </c>
    </row>
    <row r="33" s="1" customFormat="1" ht="19" customHeight="1" spans="1:11">
      <c r="A33" s="10">
        <f t="shared" si="1"/>
        <v>31</v>
      </c>
      <c r="B33" s="14"/>
      <c r="C33" s="10" t="s">
        <v>61</v>
      </c>
      <c r="D33" s="10" t="s">
        <v>131</v>
      </c>
      <c r="E33" s="10">
        <v>1</v>
      </c>
      <c r="F33" s="16" t="s">
        <v>132</v>
      </c>
      <c r="G33" s="16" t="s">
        <v>133</v>
      </c>
      <c r="H33" s="13">
        <v>66.75</v>
      </c>
      <c r="I33" s="13">
        <v>83.7</v>
      </c>
      <c r="J33" s="13">
        <f t="shared" si="3"/>
        <v>73.53</v>
      </c>
      <c r="K33" s="22">
        <f>RANK(J33,$J$33:$J$33)</f>
        <v>1</v>
      </c>
    </row>
    <row r="34" s="1" customFormat="1" ht="19" customHeight="1" spans="1:11">
      <c r="A34" s="10">
        <f t="shared" si="1"/>
        <v>32</v>
      </c>
      <c r="B34" s="11" t="s">
        <v>134</v>
      </c>
      <c r="C34" s="11" t="s">
        <v>70</v>
      </c>
      <c r="D34" s="10" t="s">
        <v>135</v>
      </c>
      <c r="E34" s="11">
        <v>10</v>
      </c>
      <c r="F34" s="12" t="s">
        <v>136</v>
      </c>
      <c r="G34" s="12" t="s">
        <v>137</v>
      </c>
      <c r="H34" s="13">
        <v>82.5</v>
      </c>
      <c r="I34" s="13">
        <v>85.16</v>
      </c>
      <c r="J34" s="13">
        <f t="shared" ref="J34:J64" si="4">H34*0.4+I34*0.6</f>
        <v>84.096</v>
      </c>
      <c r="K34" s="22">
        <f t="shared" ref="K34:K64" si="5">RANK(J34,$J$34:$J$43)</f>
        <v>1</v>
      </c>
    </row>
    <row r="35" s="1" customFormat="1" ht="19" customHeight="1" spans="1:11">
      <c r="A35" s="10">
        <f t="shared" ref="A35:A44" si="6">ROW()-2</f>
        <v>33</v>
      </c>
      <c r="B35" s="11"/>
      <c r="C35" s="11"/>
      <c r="D35" s="10"/>
      <c r="E35" s="11"/>
      <c r="F35" s="12" t="s">
        <v>138</v>
      </c>
      <c r="G35" s="12" t="s">
        <v>139</v>
      </c>
      <c r="H35" s="13">
        <v>77.5</v>
      </c>
      <c r="I35" s="13">
        <v>88.24</v>
      </c>
      <c r="J35" s="13">
        <f t="shared" si="4"/>
        <v>83.944</v>
      </c>
      <c r="K35" s="22">
        <f t="shared" si="5"/>
        <v>2</v>
      </c>
    </row>
    <row r="36" s="1" customFormat="1" ht="19" customHeight="1" spans="1:11">
      <c r="A36" s="10">
        <f t="shared" si="6"/>
        <v>34</v>
      </c>
      <c r="B36" s="11"/>
      <c r="C36" s="11"/>
      <c r="D36" s="10"/>
      <c r="E36" s="11"/>
      <c r="F36" s="12" t="s">
        <v>140</v>
      </c>
      <c r="G36" s="12" t="s">
        <v>141</v>
      </c>
      <c r="H36" s="13">
        <v>78.25</v>
      </c>
      <c r="I36" s="13">
        <v>86.38</v>
      </c>
      <c r="J36" s="13">
        <f t="shared" si="4"/>
        <v>83.128</v>
      </c>
      <c r="K36" s="22">
        <f t="shared" si="5"/>
        <v>3</v>
      </c>
    </row>
    <row r="37" s="1" customFormat="1" ht="19" customHeight="1" spans="1:11">
      <c r="A37" s="10">
        <f t="shared" si="6"/>
        <v>35</v>
      </c>
      <c r="B37" s="11"/>
      <c r="C37" s="11"/>
      <c r="D37" s="10"/>
      <c r="E37" s="11"/>
      <c r="F37" s="12" t="s">
        <v>142</v>
      </c>
      <c r="G37" s="12" t="s">
        <v>143</v>
      </c>
      <c r="H37" s="13">
        <v>76.25</v>
      </c>
      <c r="I37" s="13">
        <v>86.16</v>
      </c>
      <c r="J37" s="13">
        <f t="shared" si="4"/>
        <v>82.196</v>
      </c>
      <c r="K37" s="22">
        <f t="shared" si="5"/>
        <v>4</v>
      </c>
    </row>
    <row r="38" s="1" customFormat="1" ht="19" customHeight="1" spans="1:11">
      <c r="A38" s="10">
        <f t="shared" si="6"/>
        <v>36</v>
      </c>
      <c r="B38" s="11"/>
      <c r="C38" s="11"/>
      <c r="D38" s="10"/>
      <c r="E38" s="11"/>
      <c r="F38" s="12" t="s">
        <v>144</v>
      </c>
      <c r="G38" s="12" t="s">
        <v>145</v>
      </c>
      <c r="H38" s="13">
        <v>74.35</v>
      </c>
      <c r="I38" s="13">
        <v>86.78</v>
      </c>
      <c r="J38" s="13">
        <f t="shared" si="4"/>
        <v>81.808</v>
      </c>
      <c r="K38" s="22">
        <f t="shared" si="5"/>
        <v>5</v>
      </c>
    </row>
    <row r="39" s="1" customFormat="1" ht="19" customHeight="1" spans="1:11">
      <c r="A39" s="10">
        <f t="shared" si="6"/>
        <v>37</v>
      </c>
      <c r="B39" s="11"/>
      <c r="C39" s="11"/>
      <c r="D39" s="10"/>
      <c r="E39" s="11"/>
      <c r="F39" s="12" t="s">
        <v>146</v>
      </c>
      <c r="G39" s="12" t="s">
        <v>147</v>
      </c>
      <c r="H39" s="13">
        <v>77.5</v>
      </c>
      <c r="I39" s="13">
        <v>84.64</v>
      </c>
      <c r="J39" s="13">
        <f t="shared" si="4"/>
        <v>81.784</v>
      </c>
      <c r="K39" s="22">
        <f t="shared" si="5"/>
        <v>6</v>
      </c>
    </row>
    <row r="40" s="1" customFormat="1" ht="19" customHeight="1" spans="1:11">
      <c r="A40" s="10">
        <f t="shared" si="6"/>
        <v>38</v>
      </c>
      <c r="B40" s="11"/>
      <c r="C40" s="11"/>
      <c r="D40" s="10"/>
      <c r="E40" s="11"/>
      <c r="F40" s="12" t="s">
        <v>148</v>
      </c>
      <c r="G40" s="12" t="s">
        <v>149</v>
      </c>
      <c r="H40" s="13">
        <v>73.7</v>
      </c>
      <c r="I40" s="13">
        <v>87</v>
      </c>
      <c r="J40" s="13">
        <f t="shared" si="4"/>
        <v>81.68</v>
      </c>
      <c r="K40" s="22">
        <f t="shared" si="5"/>
        <v>7</v>
      </c>
    </row>
    <row r="41" s="1" customFormat="1" ht="19" customHeight="1" spans="1:11">
      <c r="A41" s="10">
        <f t="shared" si="6"/>
        <v>39</v>
      </c>
      <c r="B41" s="11"/>
      <c r="C41" s="11"/>
      <c r="D41" s="10"/>
      <c r="E41" s="11"/>
      <c r="F41" s="12" t="s">
        <v>150</v>
      </c>
      <c r="G41" s="12" t="s">
        <v>151</v>
      </c>
      <c r="H41" s="13">
        <v>77</v>
      </c>
      <c r="I41" s="13">
        <v>83.68</v>
      </c>
      <c r="J41" s="13">
        <f t="shared" si="4"/>
        <v>81.008</v>
      </c>
      <c r="K41" s="22">
        <f t="shared" si="5"/>
        <v>8</v>
      </c>
    </row>
    <row r="42" s="1" customFormat="1" ht="19" customHeight="1" spans="1:11">
      <c r="A42" s="10">
        <f t="shared" si="6"/>
        <v>40</v>
      </c>
      <c r="B42" s="11"/>
      <c r="C42" s="11"/>
      <c r="D42" s="10"/>
      <c r="E42" s="11"/>
      <c r="F42" s="12" t="s">
        <v>152</v>
      </c>
      <c r="G42" s="12" t="s">
        <v>153</v>
      </c>
      <c r="H42" s="13">
        <v>75.75</v>
      </c>
      <c r="I42" s="13">
        <v>84.34</v>
      </c>
      <c r="J42" s="13">
        <f t="shared" si="4"/>
        <v>80.904</v>
      </c>
      <c r="K42" s="22">
        <f t="shared" si="5"/>
        <v>9</v>
      </c>
    </row>
    <row r="43" s="1" customFormat="1" ht="19" customHeight="1" spans="1:11">
      <c r="A43" s="10">
        <f t="shared" si="6"/>
        <v>41</v>
      </c>
      <c r="B43" s="11"/>
      <c r="C43" s="11"/>
      <c r="D43" s="10"/>
      <c r="E43" s="11"/>
      <c r="F43" s="12" t="s">
        <v>154</v>
      </c>
      <c r="G43" s="12" t="s">
        <v>155</v>
      </c>
      <c r="H43" s="13">
        <v>78</v>
      </c>
      <c r="I43" s="13">
        <v>82.56</v>
      </c>
      <c r="J43" s="13">
        <f t="shared" si="4"/>
        <v>80.736</v>
      </c>
      <c r="K43" s="22">
        <f t="shared" si="5"/>
        <v>10</v>
      </c>
    </row>
    <row r="44" s="1" customFormat="1" ht="19" customHeight="1" spans="1:11">
      <c r="A44" s="10">
        <f t="shared" ref="A44:A54" si="7">ROW()-2</f>
        <v>42</v>
      </c>
      <c r="B44" s="11" t="s">
        <v>134</v>
      </c>
      <c r="C44" s="10" t="s">
        <v>61</v>
      </c>
      <c r="D44" s="10" t="s">
        <v>156</v>
      </c>
      <c r="E44" s="11">
        <v>10</v>
      </c>
      <c r="F44" s="16" t="s">
        <v>157</v>
      </c>
      <c r="G44" s="16" t="s">
        <v>158</v>
      </c>
      <c r="H44" s="13">
        <v>73.1</v>
      </c>
      <c r="I44" s="13">
        <v>84.94</v>
      </c>
      <c r="J44" s="13">
        <f t="shared" ref="J44:J53" si="8">H44*0.6+I44*0.4</f>
        <v>77.836</v>
      </c>
      <c r="K44" s="22">
        <f t="shared" ref="K44:K72" si="9">RANK(J44,$J$44:$J$53)</f>
        <v>1</v>
      </c>
    </row>
    <row r="45" s="1" customFormat="1" ht="19" customHeight="1" spans="1:11">
      <c r="A45" s="10">
        <f t="shared" si="7"/>
        <v>43</v>
      </c>
      <c r="B45" s="11"/>
      <c r="C45" s="10"/>
      <c r="D45" s="10"/>
      <c r="E45" s="11"/>
      <c r="F45" s="16" t="s">
        <v>159</v>
      </c>
      <c r="G45" s="16" t="s">
        <v>160</v>
      </c>
      <c r="H45" s="13">
        <v>72.65</v>
      </c>
      <c r="I45" s="13">
        <v>84.7</v>
      </c>
      <c r="J45" s="13">
        <f t="shared" si="8"/>
        <v>77.47</v>
      </c>
      <c r="K45" s="22">
        <f t="shared" si="9"/>
        <v>2</v>
      </c>
    </row>
    <row r="46" s="1" customFormat="1" ht="19" customHeight="1" spans="1:11">
      <c r="A46" s="10">
        <f t="shared" si="7"/>
        <v>44</v>
      </c>
      <c r="B46" s="11"/>
      <c r="C46" s="10"/>
      <c r="D46" s="10"/>
      <c r="E46" s="11"/>
      <c r="F46" s="16" t="s">
        <v>161</v>
      </c>
      <c r="G46" s="16" t="s">
        <v>162</v>
      </c>
      <c r="H46" s="13">
        <v>71.55</v>
      </c>
      <c r="I46" s="13">
        <v>84.94</v>
      </c>
      <c r="J46" s="13">
        <f t="shared" si="8"/>
        <v>76.906</v>
      </c>
      <c r="K46" s="22">
        <f t="shared" si="9"/>
        <v>3</v>
      </c>
    </row>
    <row r="47" s="1" customFormat="1" ht="19" customHeight="1" spans="1:11">
      <c r="A47" s="10">
        <f t="shared" si="7"/>
        <v>45</v>
      </c>
      <c r="B47" s="11"/>
      <c r="C47" s="10"/>
      <c r="D47" s="10"/>
      <c r="E47" s="11"/>
      <c r="F47" s="16" t="s">
        <v>163</v>
      </c>
      <c r="G47" s="16" t="s">
        <v>164</v>
      </c>
      <c r="H47" s="13">
        <v>70.75</v>
      </c>
      <c r="I47" s="13">
        <v>85.3</v>
      </c>
      <c r="J47" s="13">
        <f t="shared" si="8"/>
        <v>76.57</v>
      </c>
      <c r="K47" s="22">
        <f t="shared" si="9"/>
        <v>4</v>
      </c>
    </row>
    <row r="48" s="1" customFormat="1" ht="19" customHeight="1" spans="1:11">
      <c r="A48" s="10">
        <f t="shared" si="7"/>
        <v>46</v>
      </c>
      <c r="B48" s="11"/>
      <c r="C48" s="10"/>
      <c r="D48" s="10"/>
      <c r="E48" s="11"/>
      <c r="F48" s="16" t="s">
        <v>165</v>
      </c>
      <c r="G48" s="16" t="s">
        <v>166</v>
      </c>
      <c r="H48" s="13">
        <v>68.75</v>
      </c>
      <c r="I48" s="13">
        <v>85.9</v>
      </c>
      <c r="J48" s="13">
        <f t="shared" si="8"/>
        <v>75.61</v>
      </c>
      <c r="K48" s="22">
        <f t="shared" si="9"/>
        <v>5</v>
      </c>
    </row>
    <row r="49" s="1" customFormat="1" ht="19" customHeight="1" spans="1:11">
      <c r="A49" s="10">
        <f t="shared" si="7"/>
        <v>47</v>
      </c>
      <c r="B49" s="11"/>
      <c r="C49" s="10"/>
      <c r="D49" s="10"/>
      <c r="E49" s="11"/>
      <c r="F49" s="16" t="s">
        <v>167</v>
      </c>
      <c r="G49" s="16" t="s">
        <v>168</v>
      </c>
      <c r="H49" s="13">
        <v>68.5</v>
      </c>
      <c r="I49" s="13">
        <v>83.68</v>
      </c>
      <c r="J49" s="13">
        <f t="shared" si="8"/>
        <v>74.572</v>
      </c>
      <c r="K49" s="22">
        <f t="shared" si="9"/>
        <v>6</v>
      </c>
    </row>
    <row r="50" s="1" customFormat="1" ht="19" customHeight="1" spans="1:11">
      <c r="A50" s="10">
        <f t="shared" si="7"/>
        <v>48</v>
      </c>
      <c r="B50" s="11"/>
      <c r="C50" s="10"/>
      <c r="D50" s="10"/>
      <c r="E50" s="11"/>
      <c r="F50" s="16" t="s">
        <v>169</v>
      </c>
      <c r="G50" s="16" t="s">
        <v>170</v>
      </c>
      <c r="H50" s="13">
        <v>65</v>
      </c>
      <c r="I50" s="13">
        <v>87.76</v>
      </c>
      <c r="J50" s="13">
        <f t="shared" si="8"/>
        <v>74.104</v>
      </c>
      <c r="K50" s="22">
        <f t="shared" si="9"/>
        <v>7</v>
      </c>
    </row>
    <row r="51" s="1" customFormat="1" ht="19" customHeight="1" spans="1:11">
      <c r="A51" s="10">
        <f t="shared" si="7"/>
        <v>49</v>
      </c>
      <c r="B51" s="11"/>
      <c r="C51" s="10"/>
      <c r="D51" s="10"/>
      <c r="E51" s="11"/>
      <c r="F51" s="16" t="s">
        <v>171</v>
      </c>
      <c r="G51" s="16" t="s">
        <v>172</v>
      </c>
      <c r="H51" s="13">
        <v>67.75</v>
      </c>
      <c r="I51" s="13">
        <v>83.54</v>
      </c>
      <c r="J51" s="13">
        <f t="shared" si="8"/>
        <v>74.066</v>
      </c>
      <c r="K51" s="22">
        <f t="shared" si="9"/>
        <v>8</v>
      </c>
    </row>
    <row r="52" s="1" customFormat="1" ht="19" customHeight="1" spans="1:11">
      <c r="A52" s="10">
        <f t="shared" si="7"/>
        <v>50</v>
      </c>
      <c r="B52" s="11"/>
      <c r="C52" s="10"/>
      <c r="D52" s="10"/>
      <c r="E52" s="11"/>
      <c r="F52" s="16" t="s">
        <v>173</v>
      </c>
      <c r="G52" s="16" t="s">
        <v>174</v>
      </c>
      <c r="H52" s="13">
        <v>66.55</v>
      </c>
      <c r="I52" s="13">
        <v>84.5</v>
      </c>
      <c r="J52" s="13">
        <f t="shared" si="8"/>
        <v>73.73</v>
      </c>
      <c r="K52" s="22">
        <f t="shared" si="9"/>
        <v>9</v>
      </c>
    </row>
    <row r="53" s="1" customFormat="1" ht="19" customHeight="1" spans="1:11">
      <c r="A53" s="10">
        <f t="shared" si="7"/>
        <v>51</v>
      </c>
      <c r="B53" s="11"/>
      <c r="C53" s="10"/>
      <c r="D53" s="10"/>
      <c r="E53" s="11"/>
      <c r="F53" s="16" t="s">
        <v>175</v>
      </c>
      <c r="G53" s="16" t="s">
        <v>176</v>
      </c>
      <c r="H53" s="13">
        <v>67.35</v>
      </c>
      <c r="I53" s="13">
        <v>83.04</v>
      </c>
      <c r="J53" s="13">
        <f t="shared" si="8"/>
        <v>73.626</v>
      </c>
      <c r="K53" s="22">
        <f t="shared" si="9"/>
        <v>10</v>
      </c>
    </row>
    <row r="54" s="1" customFormat="1" ht="19" customHeight="1" spans="1:11">
      <c r="A54" s="10">
        <f t="shared" si="7"/>
        <v>52</v>
      </c>
      <c r="B54" s="11" t="s">
        <v>134</v>
      </c>
      <c r="C54" s="11" t="s">
        <v>177</v>
      </c>
      <c r="D54" s="10" t="s">
        <v>178</v>
      </c>
      <c r="E54" s="11">
        <v>10</v>
      </c>
      <c r="F54" s="16" t="s">
        <v>179</v>
      </c>
      <c r="G54" s="16" t="s">
        <v>180</v>
      </c>
      <c r="H54" s="13">
        <v>74.7</v>
      </c>
      <c r="I54" s="13">
        <v>83.84</v>
      </c>
      <c r="J54" s="13">
        <f t="shared" ref="J54:J88" si="10">H54*0.6+I54*0.4</f>
        <v>78.356</v>
      </c>
      <c r="K54" s="22">
        <f t="shared" ref="K54:K82" si="11">RANK(J54,$J$54:$J$63)</f>
        <v>1</v>
      </c>
    </row>
    <row r="55" s="1" customFormat="1" ht="19" customHeight="1" spans="1:11">
      <c r="A55" s="10">
        <f t="shared" ref="A55:A65" si="12">ROW()-2</f>
        <v>53</v>
      </c>
      <c r="B55" s="11"/>
      <c r="C55" s="11"/>
      <c r="D55" s="10"/>
      <c r="E55" s="11"/>
      <c r="F55" s="16" t="s">
        <v>181</v>
      </c>
      <c r="G55" s="16" t="s">
        <v>182</v>
      </c>
      <c r="H55" s="13">
        <v>74.25</v>
      </c>
      <c r="I55" s="13">
        <v>84.24</v>
      </c>
      <c r="J55" s="13">
        <f t="shared" si="10"/>
        <v>78.246</v>
      </c>
      <c r="K55" s="22">
        <f t="shared" si="11"/>
        <v>2</v>
      </c>
    </row>
    <row r="56" s="1" customFormat="1" ht="19" customHeight="1" spans="1:11">
      <c r="A56" s="10">
        <f t="shared" si="12"/>
        <v>54</v>
      </c>
      <c r="B56" s="11"/>
      <c r="C56" s="11"/>
      <c r="D56" s="10"/>
      <c r="E56" s="11"/>
      <c r="F56" s="16" t="s">
        <v>183</v>
      </c>
      <c r="G56" s="16" t="s">
        <v>184</v>
      </c>
      <c r="H56" s="13">
        <v>76.2</v>
      </c>
      <c r="I56" s="13">
        <v>80.18</v>
      </c>
      <c r="J56" s="13">
        <f t="shared" si="10"/>
        <v>77.792</v>
      </c>
      <c r="K56" s="22">
        <f t="shared" si="11"/>
        <v>3</v>
      </c>
    </row>
    <row r="57" s="1" customFormat="1" ht="19" customHeight="1" spans="1:11">
      <c r="A57" s="10">
        <f t="shared" si="12"/>
        <v>55</v>
      </c>
      <c r="B57" s="11"/>
      <c r="C57" s="11"/>
      <c r="D57" s="10"/>
      <c r="E57" s="11"/>
      <c r="F57" s="16" t="s">
        <v>185</v>
      </c>
      <c r="G57" s="16" t="s">
        <v>186</v>
      </c>
      <c r="H57" s="13">
        <v>72.35</v>
      </c>
      <c r="I57" s="13">
        <v>85.14</v>
      </c>
      <c r="J57" s="13">
        <f t="shared" si="10"/>
        <v>77.466</v>
      </c>
      <c r="K57" s="22">
        <f t="shared" si="11"/>
        <v>4</v>
      </c>
    </row>
    <row r="58" s="1" customFormat="1" ht="19" customHeight="1" spans="1:11">
      <c r="A58" s="10">
        <f t="shared" si="12"/>
        <v>56</v>
      </c>
      <c r="B58" s="11"/>
      <c r="C58" s="11"/>
      <c r="D58" s="10"/>
      <c r="E58" s="11"/>
      <c r="F58" s="16" t="s">
        <v>187</v>
      </c>
      <c r="G58" s="16" t="s">
        <v>188</v>
      </c>
      <c r="H58" s="13">
        <v>74.05</v>
      </c>
      <c r="I58" s="13">
        <v>81.28</v>
      </c>
      <c r="J58" s="13">
        <f t="shared" si="10"/>
        <v>76.942</v>
      </c>
      <c r="K58" s="22">
        <f t="shared" si="11"/>
        <v>5</v>
      </c>
    </row>
    <row r="59" s="1" customFormat="1" ht="19" customHeight="1" spans="1:11">
      <c r="A59" s="10">
        <f t="shared" si="12"/>
        <v>57</v>
      </c>
      <c r="B59" s="11"/>
      <c r="C59" s="11"/>
      <c r="D59" s="10"/>
      <c r="E59" s="11"/>
      <c r="F59" s="16" t="s">
        <v>189</v>
      </c>
      <c r="G59" s="16" t="s">
        <v>190</v>
      </c>
      <c r="H59" s="13">
        <v>75.65</v>
      </c>
      <c r="I59" s="13">
        <v>78.84</v>
      </c>
      <c r="J59" s="13">
        <f t="shared" si="10"/>
        <v>76.926</v>
      </c>
      <c r="K59" s="22">
        <f t="shared" si="11"/>
        <v>6</v>
      </c>
    </row>
    <row r="60" s="1" customFormat="1" ht="19" customHeight="1" spans="1:11">
      <c r="A60" s="10">
        <f t="shared" si="12"/>
        <v>58</v>
      </c>
      <c r="B60" s="11"/>
      <c r="C60" s="11"/>
      <c r="D60" s="10"/>
      <c r="E60" s="11"/>
      <c r="F60" s="16" t="s">
        <v>191</v>
      </c>
      <c r="G60" s="16" t="s">
        <v>192</v>
      </c>
      <c r="H60" s="13">
        <v>73.55</v>
      </c>
      <c r="I60" s="13">
        <v>81.8</v>
      </c>
      <c r="J60" s="13">
        <f t="shared" si="10"/>
        <v>76.85</v>
      </c>
      <c r="K60" s="22">
        <f t="shared" si="11"/>
        <v>7</v>
      </c>
    </row>
    <row r="61" s="1" customFormat="1" ht="19" customHeight="1" spans="1:11">
      <c r="A61" s="10">
        <f t="shared" si="12"/>
        <v>59</v>
      </c>
      <c r="B61" s="11"/>
      <c r="C61" s="11"/>
      <c r="D61" s="10"/>
      <c r="E61" s="11"/>
      <c r="F61" s="16" t="s">
        <v>193</v>
      </c>
      <c r="G61" s="16" t="s">
        <v>194</v>
      </c>
      <c r="H61" s="13">
        <v>74.5</v>
      </c>
      <c r="I61" s="13">
        <v>80</v>
      </c>
      <c r="J61" s="13">
        <f t="shared" si="10"/>
        <v>76.7</v>
      </c>
      <c r="K61" s="22">
        <f t="shared" si="11"/>
        <v>8</v>
      </c>
    </row>
    <row r="62" s="1" customFormat="1" ht="19" customHeight="1" spans="1:11">
      <c r="A62" s="10">
        <f t="shared" si="12"/>
        <v>60</v>
      </c>
      <c r="B62" s="11"/>
      <c r="C62" s="11"/>
      <c r="D62" s="10"/>
      <c r="E62" s="11"/>
      <c r="F62" s="16" t="s">
        <v>195</v>
      </c>
      <c r="G62" s="16" t="s">
        <v>196</v>
      </c>
      <c r="H62" s="13">
        <v>72.25</v>
      </c>
      <c r="I62" s="13">
        <v>83.24</v>
      </c>
      <c r="J62" s="13">
        <f t="shared" si="10"/>
        <v>76.646</v>
      </c>
      <c r="K62" s="22">
        <f t="shared" si="11"/>
        <v>9</v>
      </c>
    </row>
    <row r="63" s="1" customFormat="1" ht="19" customHeight="1" spans="1:11">
      <c r="A63" s="10">
        <f t="shared" si="12"/>
        <v>61</v>
      </c>
      <c r="B63" s="11"/>
      <c r="C63" s="11"/>
      <c r="D63" s="10"/>
      <c r="E63" s="11"/>
      <c r="F63" s="16" t="s">
        <v>197</v>
      </c>
      <c r="G63" s="16" t="s">
        <v>198</v>
      </c>
      <c r="H63" s="13">
        <v>75.05</v>
      </c>
      <c r="I63" s="13">
        <v>78.5</v>
      </c>
      <c r="J63" s="13">
        <f t="shared" si="10"/>
        <v>76.43</v>
      </c>
      <c r="K63" s="22">
        <f t="shared" si="11"/>
        <v>10</v>
      </c>
    </row>
    <row r="64" s="1" customFormat="1" ht="21" customHeight="1" spans="1:11">
      <c r="A64" s="10">
        <f t="shared" si="12"/>
        <v>62</v>
      </c>
      <c r="B64" s="11" t="s">
        <v>134</v>
      </c>
      <c r="C64" s="11" t="s">
        <v>199</v>
      </c>
      <c r="D64" s="10" t="s">
        <v>200</v>
      </c>
      <c r="E64" s="11">
        <v>8</v>
      </c>
      <c r="F64" s="16" t="s">
        <v>201</v>
      </c>
      <c r="G64" s="16" t="s">
        <v>202</v>
      </c>
      <c r="H64" s="13">
        <v>70.2</v>
      </c>
      <c r="I64" s="13">
        <v>86.86</v>
      </c>
      <c r="J64" s="13">
        <f t="shared" si="10"/>
        <v>76.864</v>
      </c>
      <c r="K64" s="22">
        <f t="shared" ref="K64:K86" si="13">RANK(J64,$J$64:$J$71)</f>
        <v>1</v>
      </c>
    </row>
    <row r="65" s="1" customFormat="1" ht="21" customHeight="1" spans="1:11">
      <c r="A65" s="10">
        <f t="shared" si="12"/>
        <v>63</v>
      </c>
      <c r="B65" s="11"/>
      <c r="C65" s="11"/>
      <c r="D65" s="10"/>
      <c r="E65" s="11"/>
      <c r="F65" s="16" t="s">
        <v>203</v>
      </c>
      <c r="G65" s="16" t="s">
        <v>204</v>
      </c>
      <c r="H65" s="13">
        <v>71.2</v>
      </c>
      <c r="I65" s="13">
        <v>83.04</v>
      </c>
      <c r="J65" s="13">
        <f t="shared" si="10"/>
        <v>75.936</v>
      </c>
      <c r="K65" s="22">
        <f t="shared" si="13"/>
        <v>2</v>
      </c>
    </row>
    <row r="66" s="1" customFormat="1" ht="21" customHeight="1" spans="1:11">
      <c r="A66" s="10">
        <f t="shared" ref="A66:A75" si="14">ROW()-2</f>
        <v>64</v>
      </c>
      <c r="B66" s="11"/>
      <c r="C66" s="11"/>
      <c r="D66" s="10"/>
      <c r="E66" s="11"/>
      <c r="F66" s="16" t="s">
        <v>205</v>
      </c>
      <c r="G66" s="16" t="s">
        <v>206</v>
      </c>
      <c r="H66" s="13">
        <v>68.3</v>
      </c>
      <c r="I66" s="13">
        <v>83.18</v>
      </c>
      <c r="J66" s="13">
        <f t="shared" si="10"/>
        <v>74.252</v>
      </c>
      <c r="K66" s="22">
        <f t="shared" si="13"/>
        <v>3</v>
      </c>
    </row>
    <row r="67" s="1" customFormat="1" ht="21" customHeight="1" spans="1:11">
      <c r="A67" s="10">
        <f t="shared" si="14"/>
        <v>65</v>
      </c>
      <c r="B67" s="11"/>
      <c r="C67" s="11"/>
      <c r="D67" s="10"/>
      <c r="E67" s="11"/>
      <c r="F67" s="16" t="s">
        <v>207</v>
      </c>
      <c r="G67" s="16" t="s">
        <v>208</v>
      </c>
      <c r="H67" s="13">
        <v>65.55</v>
      </c>
      <c r="I67" s="13">
        <v>85.72</v>
      </c>
      <c r="J67" s="13">
        <f t="shared" si="10"/>
        <v>73.618</v>
      </c>
      <c r="K67" s="22">
        <f t="shared" si="13"/>
        <v>4</v>
      </c>
    </row>
    <row r="68" s="1" customFormat="1" ht="21" customHeight="1" spans="1:11">
      <c r="A68" s="10">
        <f t="shared" si="14"/>
        <v>66</v>
      </c>
      <c r="B68" s="11"/>
      <c r="C68" s="11"/>
      <c r="D68" s="10"/>
      <c r="E68" s="11"/>
      <c r="F68" s="16" t="s">
        <v>209</v>
      </c>
      <c r="G68" s="16" t="s">
        <v>210</v>
      </c>
      <c r="H68" s="13">
        <v>64.85</v>
      </c>
      <c r="I68" s="13">
        <v>84.58</v>
      </c>
      <c r="J68" s="13">
        <f t="shared" si="10"/>
        <v>72.742</v>
      </c>
      <c r="K68" s="22">
        <f t="shared" si="13"/>
        <v>5</v>
      </c>
    </row>
    <row r="69" s="1" customFormat="1" ht="21" customHeight="1" spans="1:11">
      <c r="A69" s="10">
        <f t="shared" si="14"/>
        <v>67</v>
      </c>
      <c r="B69" s="11"/>
      <c r="C69" s="11"/>
      <c r="D69" s="10"/>
      <c r="E69" s="11"/>
      <c r="F69" s="16" t="s">
        <v>211</v>
      </c>
      <c r="G69" s="16" t="s">
        <v>212</v>
      </c>
      <c r="H69" s="13">
        <v>64.15</v>
      </c>
      <c r="I69" s="13">
        <v>83</v>
      </c>
      <c r="J69" s="13">
        <f t="shared" si="10"/>
        <v>71.69</v>
      </c>
      <c r="K69" s="22">
        <f t="shared" si="13"/>
        <v>6</v>
      </c>
    </row>
    <row r="70" s="1" customFormat="1" ht="21" customHeight="1" spans="1:11">
      <c r="A70" s="10">
        <f t="shared" si="14"/>
        <v>68</v>
      </c>
      <c r="B70" s="11"/>
      <c r="C70" s="11"/>
      <c r="D70" s="10"/>
      <c r="E70" s="11"/>
      <c r="F70" s="16" t="s">
        <v>213</v>
      </c>
      <c r="G70" s="16" t="s">
        <v>214</v>
      </c>
      <c r="H70" s="13">
        <v>62.7</v>
      </c>
      <c r="I70" s="13">
        <v>83.58</v>
      </c>
      <c r="J70" s="13">
        <f t="shared" si="10"/>
        <v>71.052</v>
      </c>
      <c r="K70" s="22">
        <f t="shared" si="13"/>
        <v>7</v>
      </c>
    </row>
    <row r="71" s="1" customFormat="1" ht="21" customHeight="1" spans="1:11">
      <c r="A71" s="10">
        <f t="shared" si="14"/>
        <v>69</v>
      </c>
      <c r="B71" s="11"/>
      <c r="C71" s="11"/>
      <c r="D71" s="10"/>
      <c r="E71" s="11"/>
      <c r="F71" s="16" t="s">
        <v>215</v>
      </c>
      <c r="G71" s="16" t="s">
        <v>216</v>
      </c>
      <c r="H71" s="13">
        <v>63.05</v>
      </c>
      <c r="I71" s="13">
        <v>82.72</v>
      </c>
      <c r="J71" s="13">
        <f t="shared" si="10"/>
        <v>70.918</v>
      </c>
      <c r="K71" s="22">
        <f t="shared" si="13"/>
        <v>8</v>
      </c>
    </row>
    <row r="72" s="1" customFormat="1" ht="21" customHeight="1" spans="1:11">
      <c r="A72" s="10">
        <f t="shared" ref="A72:A80" si="15">ROW()-2</f>
        <v>70</v>
      </c>
      <c r="B72" s="11" t="s">
        <v>134</v>
      </c>
      <c r="C72" s="11" t="s">
        <v>36</v>
      </c>
      <c r="D72" s="10" t="s">
        <v>217</v>
      </c>
      <c r="E72" s="11">
        <v>8</v>
      </c>
      <c r="F72" s="16" t="s">
        <v>218</v>
      </c>
      <c r="G72" s="16" t="s">
        <v>219</v>
      </c>
      <c r="H72" s="13">
        <v>82</v>
      </c>
      <c r="I72" s="13">
        <v>83.14</v>
      </c>
      <c r="J72" s="13">
        <f t="shared" ref="J72:J117" si="16">H72*0.6+I72*0.4</f>
        <v>82.456</v>
      </c>
      <c r="K72" s="22">
        <f t="shared" ref="K72:K93" si="17">RANK(J72,$J$72:$J$79)</f>
        <v>1</v>
      </c>
    </row>
    <row r="73" s="1" customFormat="1" ht="21" customHeight="1" spans="1:11">
      <c r="A73" s="10">
        <f t="shared" si="15"/>
        <v>71</v>
      </c>
      <c r="B73" s="11"/>
      <c r="C73" s="11"/>
      <c r="D73" s="10"/>
      <c r="E73" s="11"/>
      <c r="F73" s="16" t="s">
        <v>220</v>
      </c>
      <c r="G73" s="16" t="s">
        <v>221</v>
      </c>
      <c r="H73" s="13">
        <v>79.45</v>
      </c>
      <c r="I73" s="13">
        <v>83.12</v>
      </c>
      <c r="J73" s="13">
        <f t="shared" si="16"/>
        <v>80.918</v>
      </c>
      <c r="K73" s="22">
        <f t="shared" si="17"/>
        <v>2</v>
      </c>
    </row>
    <row r="74" s="1" customFormat="1" ht="21" customHeight="1" spans="1:11">
      <c r="A74" s="10">
        <f t="shared" si="15"/>
        <v>72</v>
      </c>
      <c r="B74" s="11"/>
      <c r="C74" s="11"/>
      <c r="D74" s="10"/>
      <c r="E74" s="11"/>
      <c r="F74" s="16" t="s">
        <v>222</v>
      </c>
      <c r="G74" s="16" t="s">
        <v>223</v>
      </c>
      <c r="H74" s="13">
        <v>77.55</v>
      </c>
      <c r="I74" s="13">
        <v>85.08</v>
      </c>
      <c r="J74" s="13">
        <f t="shared" si="16"/>
        <v>80.562</v>
      </c>
      <c r="K74" s="22">
        <f t="shared" si="17"/>
        <v>3</v>
      </c>
    </row>
    <row r="75" s="1" customFormat="1" ht="21" customHeight="1" spans="1:11">
      <c r="A75" s="10">
        <f t="shared" si="15"/>
        <v>73</v>
      </c>
      <c r="B75" s="11"/>
      <c r="C75" s="11"/>
      <c r="D75" s="10"/>
      <c r="E75" s="11"/>
      <c r="F75" s="16" t="s">
        <v>224</v>
      </c>
      <c r="G75" s="16" t="s">
        <v>225</v>
      </c>
      <c r="H75" s="13">
        <v>76.75</v>
      </c>
      <c r="I75" s="13">
        <v>85.74</v>
      </c>
      <c r="J75" s="13">
        <f t="shared" si="16"/>
        <v>80.346</v>
      </c>
      <c r="K75" s="22">
        <f t="shared" si="17"/>
        <v>4</v>
      </c>
    </row>
    <row r="76" s="1" customFormat="1" ht="21" customHeight="1" spans="1:11">
      <c r="A76" s="10">
        <f t="shared" si="15"/>
        <v>74</v>
      </c>
      <c r="B76" s="11"/>
      <c r="C76" s="11"/>
      <c r="D76" s="10"/>
      <c r="E76" s="11"/>
      <c r="F76" s="16" t="s">
        <v>226</v>
      </c>
      <c r="G76" s="16" t="s">
        <v>227</v>
      </c>
      <c r="H76" s="13">
        <v>73.15</v>
      </c>
      <c r="I76" s="13">
        <v>90.16</v>
      </c>
      <c r="J76" s="13">
        <f t="shared" si="16"/>
        <v>79.954</v>
      </c>
      <c r="K76" s="22">
        <f t="shared" si="17"/>
        <v>5</v>
      </c>
    </row>
    <row r="77" s="1" customFormat="1" ht="21" customHeight="1" spans="1:11">
      <c r="A77" s="10">
        <f t="shared" si="15"/>
        <v>75</v>
      </c>
      <c r="B77" s="11"/>
      <c r="C77" s="11"/>
      <c r="D77" s="10"/>
      <c r="E77" s="11"/>
      <c r="F77" s="16" t="s">
        <v>228</v>
      </c>
      <c r="G77" s="16" t="s">
        <v>229</v>
      </c>
      <c r="H77" s="13">
        <v>76.9</v>
      </c>
      <c r="I77" s="13">
        <v>83.54</v>
      </c>
      <c r="J77" s="13">
        <f t="shared" si="16"/>
        <v>79.556</v>
      </c>
      <c r="K77" s="22">
        <f t="shared" si="17"/>
        <v>6</v>
      </c>
    </row>
    <row r="78" s="1" customFormat="1" ht="21" customHeight="1" spans="1:11">
      <c r="A78" s="10">
        <f t="shared" si="15"/>
        <v>76</v>
      </c>
      <c r="B78" s="11"/>
      <c r="C78" s="11"/>
      <c r="D78" s="10"/>
      <c r="E78" s="11"/>
      <c r="F78" s="16" t="s">
        <v>230</v>
      </c>
      <c r="G78" s="16" t="s">
        <v>231</v>
      </c>
      <c r="H78" s="13">
        <v>76.55</v>
      </c>
      <c r="I78" s="13">
        <v>83.58</v>
      </c>
      <c r="J78" s="13">
        <f t="shared" si="16"/>
        <v>79.362</v>
      </c>
      <c r="K78" s="22">
        <f t="shared" si="17"/>
        <v>7</v>
      </c>
    </row>
    <row r="79" s="1" customFormat="1" ht="21" customHeight="1" spans="1:11">
      <c r="A79" s="10">
        <f t="shared" si="15"/>
        <v>77</v>
      </c>
      <c r="B79" s="11"/>
      <c r="C79" s="11"/>
      <c r="D79" s="10"/>
      <c r="E79" s="11"/>
      <c r="F79" s="16" t="s">
        <v>232</v>
      </c>
      <c r="G79" s="16" t="s">
        <v>233</v>
      </c>
      <c r="H79" s="13">
        <v>75.2</v>
      </c>
      <c r="I79" s="13">
        <v>83.9</v>
      </c>
      <c r="J79" s="13">
        <f t="shared" si="16"/>
        <v>78.68</v>
      </c>
      <c r="K79" s="22">
        <f t="shared" si="17"/>
        <v>8</v>
      </c>
    </row>
    <row r="80" s="1" customFormat="1" ht="21" customHeight="1" spans="1:11">
      <c r="A80" s="10">
        <f t="shared" ref="A80:A87" si="18">ROW()-2</f>
        <v>78</v>
      </c>
      <c r="B80" s="11" t="s">
        <v>134</v>
      </c>
      <c r="C80" s="11" t="s">
        <v>234</v>
      </c>
      <c r="D80" s="10" t="s">
        <v>235</v>
      </c>
      <c r="E80" s="11">
        <v>8</v>
      </c>
      <c r="F80" s="16" t="s">
        <v>236</v>
      </c>
      <c r="G80" s="16" t="s">
        <v>237</v>
      </c>
      <c r="H80" s="13">
        <v>75</v>
      </c>
      <c r="I80" s="13">
        <v>86.3</v>
      </c>
      <c r="J80" s="13">
        <f t="shared" si="16"/>
        <v>79.52</v>
      </c>
      <c r="K80" s="22">
        <f t="shared" ref="K80:K103" si="19">RANK(J80,$J$80:$J$87)</f>
        <v>1</v>
      </c>
    </row>
    <row r="81" s="1" customFormat="1" ht="21" customHeight="1" spans="1:11">
      <c r="A81" s="10">
        <f t="shared" si="18"/>
        <v>79</v>
      </c>
      <c r="B81" s="11"/>
      <c r="C81" s="11"/>
      <c r="D81" s="10"/>
      <c r="E81" s="11"/>
      <c r="F81" s="16" t="s">
        <v>238</v>
      </c>
      <c r="G81" s="16" t="s">
        <v>239</v>
      </c>
      <c r="H81" s="13">
        <v>70.45</v>
      </c>
      <c r="I81" s="13">
        <v>83.82</v>
      </c>
      <c r="J81" s="13">
        <f t="shared" si="16"/>
        <v>75.798</v>
      </c>
      <c r="K81" s="22">
        <f t="shared" si="19"/>
        <v>2</v>
      </c>
    </row>
    <row r="82" s="1" customFormat="1" ht="21" customHeight="1" spans="1:11">
      <c r="A82" s="10">
        <f t="shared" si="18"/>
        <v>80</v>
      </c>
      <c r="B82" s="11"/>
      <c r="C82" s="11"/>
      <c r="D82" s="10"/>
      <c r="E82" s="11"/>
      <c r="F82" s="16" t="s">
        <v>240</v>
      </c>
      <c r="G82" s="16" t="s">
        <v>241</v>
      </c>
      <c r="H82" s="13">
        <v>69.45</v>
      </c>
      <c r="I82" s="13">
        <v>82.5</v>
      </c>
      <c r="J82" s="13">
        <f t="shared" si="16"/>
        <v>74.67</v>
      </c>
      <c r="K82" s="22">
        <f t="shared" si="19"/>
        <v>3</v>
      </c>
    </row>
    <row r="83" s="1" customFormat="1" ht="21" customHeight="1" spans="1:11">
      <c r="A83" s="10">
        <f t="shared" si="18"/>
        <v>81</v>
      </c>
      <c r="B83" s="11"/>
      <c r="C83" s="11"/>
      <c r="D83" s="10"/>
      <c r="E83" s="11"/>
      <c r="F83" s="16" t="s">
        <v>242</v>
      </c>
      <c r="G83" s="16" t="s">
        <v>243</v>
      </c>
      <c r="H83" s="13">
        <v>66.3</v>
      </c>
      <c r="I83" s="13">
        <v>84.72</v>
      </c>
      <c r="J83" s="13">
        <f t="shared" si="16"/>
        <v>73.668</v>
      </c>
      <c r="K83" s="22">
        <f t="shared" si="19"/>
        <v>4</v>
      </c>
    </row>
    <row r="84" s="1" customFormat="1" ht="21" customHeight="1" spans="1:11">
      <c r="A84" s="10">
        <f t="shared" si="18"/>
        <v>82</v>
      </c>
      <c r="B84" s="11"/>
      <c r="C84" s="11"/>
      <c r="D84" s="10"/>
      <c r="E84" s="11"/>
      <c r="F84" s="16" t="s">
        <v>244</v>
      </c>
      <c r="G84" s="16" t="s">
        <v>245</v>
      </c>
      <c r="H84" s="13">
        <v>68.7</v>
      </c>
      <c r="I84" s="13">
        <v>81.08</v>
      </c>
      <c r="J84" s="13">
        <f t="shared" si="16"/>
        <v>73.652</v>
      </c>
      <c r="K84" s="22">
        <f t="shared" si="19"/>
        <v>5</v>
      </c>
    </row>
    <row r="85" s="1" customFormat="1" ht="21" customHeight="1" spans="1:11">
      <c r="A85" s="10">
        <f t="shared" si="18"/>
        <v>83</v>
      </c>
      <c r="B85" s="11"/>
      <c r="C85" s="11"/>
      <c r="D85" s="10"/>
      <c r="E85" s="11"/>
      <c r="F85" s="16" t="s">
        <v>246</v>
      </c>
      <c r="G85" s="16" t="s">
        <v>247</v>
      </c>
      <c r="H85" s="13">
        <v>63.55</v>
      </c>
      <c r="I85" s="13">
        <v>86.44</v>
      </c>
      <c r="J85" s="13">
        <f t="shared" si="16"/>
        <v>72.706</v>
      </c>
      <c r="K85" s="22">
        <f t="shared" si="19"/>
        <v>6</v>
      </c>
    </row>
    <row r="86" s="1" customFormat="1" ht="21" customHeight="1" spans="1:11">
      <c r="A86" s="10">
        <f t="shared" si="18"/>
        <v>84</v>
      </c>
      <c r="B86" s="11"/>
      <c r="C86" s="11"/>
      <c r="D86" s="10"/>
      <c r="E86" s="11"/>
      <c r="F86" s="16" t="s">
        <v>248</v>
      </c>
      <c r="G86" s="16" t="s">
        <v>249</v>
      </c>
      <c r="H86" s="13">
        <v>65.05</v>
      </c>
      <c r="I86" s="13">
        <v>82.74</v>
      </c>
      <c r="J86" s="13">
        <f t="shared" si="16"/>
        <v>72.126</v>
      </c>
      <c r="K86" s="22">
        <f t="shared" si="19"/>
        <v>7</v>
      </c>
    </row>
    <row r="87" s="1" customFormat="1" ht="21" customHeight="1" spans="1:11">
      <c r="A87" s="10">
        <f t="shared" si="18"/>
        <v>85</v>
      </c>
      <c r="B87" s="11"/>
      <c r="C87" s="11"/>
      <c r="D87" s="10"/>
      <c r="E87" s="11"/>
      <c r="F87" s="16" t="s">
        <v>250</v>
      </c>
      <c r="G87" s="16" t="s">
        <v>251</v>
      </c>
      <c r="H87" s="13">
        <v>66.3</v>
      </c>
      <c r="I87" s="13">
        <v>80.8</v>
      </c>
      <c r="J87" s="13">
        <f t="shared" si="16"/>
        <v>72.1</v>
      </c>
      <c r="K87" s="22">
        <f t="shared" si="19"/>
        <v>8</v>
      </c>
    </row>
  </sheetData>
  <sortState ref="F3:K33">
    <sortCondition ref="K3:K33"/>
  </sortState>
  <mergeCells count="31">
    <mergeCell ref="A1:K1"/>
    <mergeCell ref="B3:B12"/>
    <mergeCell ref="B27:B28"/>
    <mergeCell ref="B32:B33"/>
    <mergeCell ref="B34:B43"/>
    <mergeCell ref="B44:B53"/>
    <mergeCell ref="B54:B63"/>
    <mergeCell ref="B64:B71"/>
    <mergeCell ref="B72:B79"/>
    <mergeCell ref="B80:B87"/>
    <mergeCell ref="C3:C12"/>
    <mergeCell ref="C34:C43"/>
    <mergeCell ref="C44:C53"/>
    <mergeCell ref="C54:C63"/>
    <mergeCell ref="C64:C71"/>
    <mergeCell ref="C72:C79"/>
    <mergeCell ref="C80:C87"/>
    <mergeCell ref="D3:D12"/>
    <mergeCell ref="D34:D43"/>
    <mergeCell ref="D44:D53"/>
    <mergeCell ref="D54:D63"/>
    <mergeCell ref="D64:D71"/>
    <mergeCell ref="D72:D79"/>
    <mergeCell ref="D80:D87"/>
    <mergeCell ref="E3:E12"/>
    <mergeCell ref="E34:E43"/>
    <mergeCell ref="E44:E53"/>
    <mergeCell ref="E54:E63"/>
    <mergeCell ref="E64:E71"/>
    <mergeCell ref="E72:E79"/>
    <mergeCell ref="E80:E87"/>
  </mergeCells>
  <printOptions horizontalCentered="1"/>
  <pageMargins left="0.314583333333333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2020-06-05T01:15:00Z</dcterms:created>
  <dcterms:modified xsi:type="dcterms:W3CDTF">2020-06-15T03:33:11Z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