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090" activeTab="0"/>
  </bookViews>
  <sheets>
    <sheet name="（合格）司法厅" sheetId="1" r:id="rId1"/>
  </sheets>
  <definedNames>
    <definedName name="_xlnm.Print_Titles" localSheetId="0">'（合格）司法厅'!$1:$2</definedName>
  </definedNames>
  <calcPr fullCalcOnLoad="1"/>
</workbook>
</file>

<file path=xl/sharedStrings.xml><?xml version="1.0" encoding="utf-8"?>
<sst xmlns="http://schemas.openxmlformats.org/spreadsheetml/2006/main" count="39" uniqueCount="12">
  <si>
    <t>序号</t>
  </si>
  <si>
    <t>报考号</t>
  </si>
  <si>
    <t>报考岗位</t>
  </si>
  <si>
    <t>姓名</t>
  </si>
  <si>
    <t>性别</t>
  </si>
  <si>
    <t>报考职位类别</t>
  </si>
  <si>
    <t>0101_行政复议应诉岗位（四级调研员及以下）</t>
  </si>
  <si>
    <t>0102_行政复议应诉岗位（一级主任科员及以下）</t>
  </si>
  <si>
    <t>选调人数</t>
  </si>
  <si>
    <t>0102_行政复议应诉岗位（一级主任科员及以下）</t>
  </si>
  <si>
    <t>0104_行政执法协调监督岗（一级主任科员及以下）</t>
  </si>
  <si>
    <t>海南省司法厅机关2020年面向全国公开选调工作人员
资格审核合格的考生名单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</si>
</sst>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8"/>
      <color indexed="8"/>
      <name val="华文中宋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3" fillId="13" borderId="5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9" borderId="0" applyNumberFormat="0" applyBorder="0" applyAlignment="0" applyProtection="0"/>
    <xf numFmtId="0" fontId="6" fillId="4" borderId="7" applyNumberFormat="0" applyAlignment="0" applyProtection="0"/>
    <xf numFmtId="0" fontId="11" fillId="7" borderId="4" applyNumberFormat="0" applyAlignment="0" applyProtection="0"/>
    <xf numFmtId="0" fontId="1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A1" sqref="A1:G1"/>
    </sheetView>
  </sheetViews>
  <sheetFormatPr defaultColWidth="9.00390625" defaultRowHeight="33.75" customHeight="1"/>
  <cols>
    <col min="1" max="1" width="6.375" style="2" customWidth="1"/>
    <col min="2" max="2" width="13.50390625" style="2" customWidth="1"/>
    <col min="3" max="3" width="24.125" style="2" customWidth="1"/>
    <col min="4" max="4" width="6.75390625" style="2" customWidth="1"/>
    <col min="5" max="5" width="7.625" style="2" customWidth="1"/>
    <col min="6" max="6" width="6.50390625" style="2" customWidth="1"/>
    <col min="7" max="7" width="20.125" style="2" customWidth="1"/>
    <col min="8" max="16384" width="9.00390625" style="2" customWidth="1"/>
  </cols>
  <sheetData>
    <row r="1" spans="1:7" ht="56.25" customHeight="1">
      <c r="A1" s="5" t="s">
        <v>11</v>
      </c>
      <c r="B1" s="5"/>
      <c r="C1" s="5"/>
      <c r="D1" s="5"/>
      <c r="E1" s="5"/>
      <c r="F1" s="5"/>
      <c r="G1" s="5"/>
    </row>
    <row r="2" spans="1:7" s="1" customFormat="1" ht="46.5" customHeight="1">
      <c r="A2" s="3" t="s">
        <v>0</v>
      </c>
      <c r="B2" s="3" t="s">
        <v>1</v>
      </c>
      <c r="C2" s="3" t="s">
        <v>2</v>
      </c>
      <c r="D2" s="3" t="s">
        <v>8</v>
      </c>
      <c r="E2" s="3" t="s">
        <v>3</v>
      </c>
      <c r="F2" s="3" t="s">
        <v>4</v>
      </c>
      <c r="G2" s="3" t="s">
        <v>5</v>
      </c>
    </row>
    <row r="3" spans="1:7" ht="39.75" customHeight="1">
      <c r="A3" s="4">
        <v>1</v>
      </c>
      <c r="B3" s="4" t="str">
        <f>"2662202010090847473"</f>
        <v>2662202010090847473</v>
      </c>
      <c r="C3" s="4" t="s">
        <v>6</v>
      </c>
      <c r="D3" s="4">
        <v>1</v>
      </c>
      <c r="E3" s="4" t="str">
        <f>"郝学义"</f>
        <v>郝学义</v>
      </c>
      <c r="F3" s="4" t="str">
        <f>"男"</f>
        <v>男</v>
      </c>
      <c r="G3" s="4" t="str">
        <f aca="true" t="shared" si="0" ref="G3:G8">"四级调研员及以下"</f>
        <v>四级调研员及以下</v>
      </c>
    </row>
    <row r="4" spans="1:7" ht="39.75" customHeight="1">
      <c r="A4" s="4">
        <v>2</v>
      </c>
      <c r="B4" s="4" t="str">
        <f>"26622020100916111314"</f>
        <v>26622020100916111314</v>
      </c>
      <c r="C4" s="4" t="s">
        <v>6</v>
      </c>
      <c r="D4" s="4">
        <v>1</v>
      </c>
      <c r="E4" s="4" t="str">
        <f>"王福莲"</f>
        <v>王福莲</v>
      </c>
      <c r="F4" s="4" t="str">
        <f>"女"</f>
        <v>女</v>
      </c>
      <c r="G4" s="4" t="str">
        <f t="shared" si="0"/>
        <v>四级调研员及以下</v>
      </c>
    </row>
    <row r="5" spans="1:7" ht="39.75" customHeight="1">
      <c r="A5" s="4">
        <v>3</v>
      </c>
      <c r="B5" s="4" t="str">
        <f>"26622020101010375425"</f>
        <v>26622020101010375425</v>
      </c>
      <c r="C5" s="4" t="s">
        <v>6</v>
      </c>
      <c r="D5" s="4">
        <v>1</v>
      </c>
      <c r="E5" s="4" t="str">
        <f>"任斌"</f>
        <v>任斌</v>
      </c>
      <c r="F5" s="4" t="str">
        <f>"女"</f>
        <v>女</v>
      </c>
      <c r="G5" s="4" t="str">
        <f t="shared" si="0"/>
        <v>四级调研员及以下</v>
      </c>
    </row>
    <row r="6" spans="1:7" ht="39.75" customHeight="1">
      <c r="A6" s="4">
        <v>4</v>
      </c>
      <c r="B6" s="4" t="str">
        <f>"26622020101409122964"</f>
        <v>26622020101409122964</v>
      </c>
      <c r="C6" s="4" t="s">
        <v>6</v>
      </c>
      <c r="D6" s="4">
        <v>1</v>
      </c>
      <c r="E6" s="4" t="str">
        <f>"曾萍"</f>
        <v>曾萍</v>
      </c>
      <c r="F6" s="4" t="str">
        <f>"女"</f>
        <v>女</v>
      </c>
      <c r="G6" s="4" t="str">
        <f t="shared" si="0"/>
        <v>四级调研员及以下</v>
      </c>
    </row>
    <row r="7" spans="1:7" ht="39.75" customHeight="1">
      <c r="A7" s="4">
        <v>5</v>
      </c>
      <c r="B7" s="4" t="str">
        <f>"26622020101620025694"</f>
        <v>26622020101620025694</v>
      </c>
      <c r="C7" s="4" t="s">
        <v>6</v>
      </c>
      <c r="D7" s="4">
        <v>1</v>
      </c>
      <c r="E7" s="4" t="str">
        <f>"侯汝芬"</f>
        <v>侯汝芬</v>
      </c>
      <c r="F7" s="4" t="str">
        <f>"女"</f>
        <v>女</v>
      </c>
      <c r="G7" s="4" t="str">
        <f t="shared" si="0"/>
        <v>四级调研员及以下</v>
      </c>
    </row>
    <row r="8" spans="1:7" ht="39.75" customHeight="1">
      <c r="A8" s="4">
        <v>6</v>
      </c>
      <c r="B8" s="4" t="str">
        <f>"266220201018124450106"</f>
        <v>266220201018124450106</v>
      </c>
      <c r="C8" s="4" t="s">
        <v>6</v>
      </c>
      <c r="D8" s="4">
        <v>1</v>
      </c>
      <c r="E8" s="4" t="str">
        <f>"王世争"</f>
        <v>王世争</v>
      </c>
      <c r="F8" s="4" t="str">
        <f>"男"</f>
        <v>男</v>
      </c>
      <c r="G8" s="4" t="str">
        <f t="shared" si="0"/>
        <v>四级调研员及以下</v>
      </c>
    </row>
    <row r="9" spans="1:7" ht="39.75" customHeight="1">
      <c r="A9" s="4">
        <v>7</v>
      </c>
      <c r="B9" s="4" t="str">
        <f>"2662202010091018246"</f>
        <v>2662202010091018246</v>
      </c>
      <c r="C9" s="4" t="s">
        <v>7</v>
      </c>
      <c r="D9" s="4">
        <v>2</v>
      </c>
      <c r="E9" s="4" t="str">
        <f>"贾梦蝶"</f>
        <v>贾梦蝶</v>
      </c>
      <c r="F9" s="4" t="str">
        <f>"女"</f>
        <v>女</v>
      </c>
      <c r="G9" s="4" t="str">
        <f aca="true" t="shared" si="1" ref="G9:G33">"一级主任科员及以下"</f>
        <v>一级主任科员及以下</v>
      </c>
    </row>
    <row r="10" spans="1:7" ht="39.75" customHeight="1">
      <c r="A10" s="4">
        <v>8</v>
      </c>
      <c r="B10" s="4" t="str">
        <f>"2662202010091020507"</f>
        <v>2662202010091020507</v>
      </c>
      <c r="C10" s="4" t="s">
        <v>7</v>
      </c>
      <c r="D10" s="4">
        <v>2</v>
      </c>
      <c r="E10" s="4" t="str">
        <f>"陈少伟"</f>
        <v>陈少伟</v>
      </c>
      <c r="F10" s="4" t="str">
        <f>"男"</f>
        <v>男</v>
      </c>
      <c r="G10" s="4" t="str">
        <f t="shared" si="1"/>
        <v>一级主任科员及以下</v>
      </c>
    </row>
    <row r="11" spans="1:7" ht="39.75" customHeight="1">
      <c r="A11" s="4">
        <v>9</v>
      </c>
      <c r="B11" s="4" t="str">
        <f>"26622020100915384813"</f>
        <v>26622020100915384813</v>
      </c>
      <c r="C11" s="4" t="s">
        <v>7</v>
      </c>
      <c r="D11" s="4">
        <v>2</v>
      </c>
      <c r="E11" s="4" t="str">
        <f>"李鹏武"</f>
        <v>李鹏武</v>
      </c>
      <c r="F11" s="4" t="str">
        <f>"男"</f>
        <v>男</v>
      </c>
      <c r="G11" s="4" t="str">
        <f t="shared" si="1"/>
        <v>一级主任科员及以下</v>
      </c>
    </row>
    <row r="12" spans="1:7" ht="39.75" customHeight="1">
      <c r="A12" s="4">
        <v>10</v>
      </c>
      <c r="B12" s="4" t="str">
        <f>"26622020101021294933"</f>
        <v>26622020101021294933</v>
      </c>
      <c r="C12" s="4" t="s">
        <v>7</v>
      </c>
      <c r="D12" s="4">
        <v>2</v>
      </c>
      <c r="E12" s="4" t="str">
        <f>"叶春妹"</f>
        <v>叶春妹</v>
      </c>
      <c r="F12" s="4" t="str">
        <f>"女"</f>
        <v>女</v>
      </c>
      <c r="G12" s="4" t="str">
        <f t="shared" si="1"/>
        <v>一级主任科员及以下</v>
      </c>
    </row>
    <row r="13" spans="1:7" ht="39.75" customHeight="1">
      <c r="A13" s="4">
        <v>11</v>
      </c>
      <c r="B13" s="4" t="str">
        <f>"26622020101123253635"</f>
        <v>26622020101123253635</v>
      </c>
      <c r="C13" s="4" t="s">
        <v>7</v>
      </c>
      <c r="D13" s="4">
        <v>2</v>
      </c>
      <c r="E13" s="4" t="str">
        <f>"刘文斐"</f>
        <v>刘文斐</v>
      </c>
      <c r="F13" s="4" t="str">
        <f>"女"</f>
        <v>女</v>
      </c>
      <c r="G13" s="4" t="str">
        <f t="shared" si="1"/>
        <v>一级主任科员及以下</v>
      </c>
    </row>
    <row r="14" spans="1:7" ht="39.75" customHeight="1">
      <c r="A14" s="4">
        <v>12</v>
      </c>
      <c r="B14" s="4" t="str">
        <f>"26622020101213131340"</f>
        <v>26622020101213131340</v>
      </c>
      <c r="C14" s="4" t="s">
        <v>7</v>
      </c>
      <c r="D14" s="4">
        <v>2</v>
      </c>
      <c r="E14" s="4" t="str">
        <f>"王丹蕊"</f>
        <v>王丹蕊</v>
      </c>
      <c r="F14" s="4" t="str">
        <f>"女"</f>
        <v>女</v>
      </c>
      <c r="G14" s="4" t="str">
        <f t="shared" si="1"/>
        <v>一级主任科员及以下</v>
      </c>
    </row>
    <row r="15" spans="1:7" ht="39.75" customHeight="1">
      <c r="A15" s="4">
        <v>13</v>
      </c>
      <c r="B15" s="4" t="str">
        <f>"26622020101216585244"</f>
        <v>26622020101216585244</v>
      </c>
      <c r="C15" s="4" t="s">
        <v>7</v>
      </c>
      <c r="D15" s="4">
        <v>2</v>
      </c>
      <c r="E15" s="4" t="str">
        <f>"罗凯环"</f>
        <v>罗凯环</v>
      </c>
      <c r="F15" s="4" t="str">
        <f>"男"</f>
        <v>男</v>
      </c>
      <c r="G15" s="4" t="str">
        <f t="shared" si="1"/>
        <v>一级主任科员及以下</v>
      </c>
    </row>
    <row r="16" spans="1:7" ht="39.75" customHeight="1">
      <c r="A16" s="4">
        <v>14</v>
      </c>
      <c r="B16" s="4" t="str">
        <f>"26622020101316082555"</f>
        <v>26622020101316082555</v>
      </c>
      <c r="C16" s="4" t="s">
        <v>7</v>
      </c>
      <c r="D16" s="4">
        <v>2</v>
      </c>
      <c r="E16" s="4" t="str">
        <f>"许泽军"</f>
        <v>许泽军</v>
      </c>
      <c r="F16" s="4" t="str">
        <f>"男"</f>
        <v>男</v>
      </c>
      <c r="G16" s="4" t="str">
        <f t="shared" si="1"/>
        <v>一级主任科员及以下</v>
      </c>
    </row>
    <row r="17" spans="1:7" ht="39.75" customHeight="1">
      <c r="A17" s="4">
        <v>15</v>
      </c>
      <c r="B17" s="4" t="str">
        <f>"26622020101418503774"</f>
        <v>26622020101418503774</v>
      </c>
      <c r="C17" s="4" t="s">
        <v>7</v>
      </c>
      <c r="D17" s="4">
        <v>2</v>
      </c>
      <c r="E17" s="4" t="str">
        <f>"冯茜茜"</f>
        <v>冯茜茜</v>
      </c>
      <c r="F17" s="4" t="str">
        <f>"女"</f>
        <v>女</v>
      </c>
      <c r="G17" s="4" t="str">
        <f t="shared" si="1"/>
        <v>一级主任科员及以下</v>
      </c>
    </row>
    <row r="18" spans="1:7" ht="39.75" customHeight="1">
      <c r="A18" s="4">
        <v>16</v>
      </c>
      <c r="B18" s="4" t="str">
        <f>"26622020101423405779"</f>
        <v>26622020101423405779</v>
      </c>
      <c r="C18" s="4" t="s">
        <v>7</v>
      </c>
      <c r="D18" s="4">
        <v>2</v>
      </c>
      <c r="E18" s="4" t="str">
        <f>"沈姣君"</f>
        <v>沈姣君</v>
      </c>
      <c r="F18" s="4" t="str">
        <f>"女"</f>
        <v>女</v>
      </c>
      <c r="G18" s="4" t="str">
        <f t="shared" si="1"/>
        <v>一级主任科员及以下</v>
      </c>
    </row>
    <row r="19" spans="1:7" ht="39.75" customHeight="1">
      <c r="A19" s="4">
        <v>17</v>
      </c>
      <c r="B19" s="4" t="str">
        <f>"26622020101511455683"</f>
        <v>26622020101511455683</v>
      </c>
      <c r="C19" s="4" t="s">
        <v>7</v>
      </c>
      <c r="D19" s="4">
        <v>2</v>
      </c>
      <c r="E19" s="4" t="str">
        <f>"伍子英"</f>
        <v>伍子英</v>
      </c>
      <c r="F19" s="4" t="str">
        <f>"女"</f>
        <v>女</v>
      </c>
      <c r="G19" s="4" t="str">
        <f t="shared" si="1"/>
        <v>一级主任科员及以下</v>
      </c>
    </row>
    <row r="20" spans="1:7" ht="39.75" customHeight="1">
      <c r="A20" s="4">
        <v>18</v>
      </c>
      <c r="B20" s="4" t="str">
        <f>"26622020101513494884"</f>
        <v>26622020101513494884</v>
      </c>
      <c r="C20" s="4" t="s">
        <v>7</v>
      </c>
      <c r="D20" s="4">
        <v>2</v>
      </c>
      <c r="E20" s="4" t="str">
        <f>"贾璇"</f>
        <v>贾璇</v>
      </c>
      <c r="F20" s="4" t="str">
        <f>"女"</f>
        <v>女</v>
      </c>
      <c r="G20" s="4" t="str">
        <f t="shared" si="1"/>
        <v>一级主任科员及以下</v>
      </c>
    </row>
    <row r="21" spans="1:7" ht="39.75" customHeight="1">
      <c r="A21" s="4">
        <v>19</v>
      </c>
      <c r="B21" s="4" t="str">
        <f>"26622020101709515198"</f>
        <v>26622020101709515198</v>
      </c>
      <c r="C21" s="4" t="s">
        <v>9</v>
      </c>
      <c r="D21" s="4">
        <v>2</v>
      </c>
      <c r="E21" s="4" t="str">
        <f>"王仔龙"</f>
        <v>王仔龙</v>
      </c>
      <c r="F21" s="4" t="str">
        <f>"男"</f>
        <v>男</v>
      </c>
      <c r="G21" s="4" t="str">
        <f t="shared" si="1"/>
        <v>一级主任科员及以下</v>
      </c>
    </row>
    <row r="22" spans="1:7" ht="39.75" customHeight="1">
      <c r="A22" s="4">
        <v>20</v>
      </c>
      <c r="B22" s="4" t="str">
        <f>"2662202010090822072"</f>
        <v>2662202010090822072</v>
      </c>
      <c r="C22" s="4" t="s">
        <v>10</v>
      </c>
      <c r="D22" s="4">
        <v>1</v>
      </c>
      <c r="E22" s="4" t="str">
        <f>"姜义文"</f>
        <v>姜义文</v>
      </c>
      <c r="F22" s="4" t="str">
        <f>"男"</f>
        <v>男</v>
      </c>
      <c r="G22" s="4" t="str">
        <f t="shared" si="1"/>
        <v>一级主任科员及以下</v>
      </c>
    </row>
    <row r="23" spans="1:7" ht="39.75" customHeight="1">
      <c r="A23" s="4">
        <v>21</v>
      </c>
      <c r="B23" s="4" t="str">
        <f>"26622020100917165118"</f>
        <v>26622020100917165118</v>
      </c>
      <c r="C23" s="4" t="s">
        <v>10</v>
      </c>
      <c r="D23" s="4">
        <v>1</v>
      </c>
      <c r="E23" s="4" t="str">
        <f>"张倩阳"</f>
        <v>张倩阳</v>
      </c>
      <c r="F23" s="4" t="str">
        <f>"女"</f>
        <v>女</v>
      </c>
      <c r="G23" s="4" t="str">
        <f t="shared" si="1"/>
        <v>一级主任科员及以下</v>
      </c>
    </row>
    <row r="24" spans="1:7" ht="39.75" customHeight="1">
      <c r="A24" s="4">
        <v>22</v>
      </c>
      <c r="B24" s="4" t="str">
        <f>"26622020101009015423"</f>
        <v>26622020101009015423</v>
      </c>
      <c r="C24" s="4" t="s">
        <v>10</v>
      </c>
      <c r="D24" s="4">
        <v>1</v>
      </c>
      <c r="E24" s="4" t="str">
        <f>"符尹"</f>
        <v>符尹</v>
      </c>
      <c r="F24" s="4" t="str">
        <f>"男"</f>
        <v>男</v>
      </c>
      <c r="G24" s="4" t="str">
        <f t="shared" si="1"/>
        <v>一级主任科员及以下</v>
      </c>
    </row>
    <row r="25" spans="1:7" ht="39.75" customHeight="1">
      <c r="A25" s="4">
        <v>23</v>
      </c>
      <c r="B25" s="4" t="str">
        <f>"26622020101309322451"</f>
        <v>26622020101309322451</v>
      </c>
      <c r="C25" s="4" t="s">
        <v>10</v>
      </c>
      <c r="D25" s="4">
        <v>1</v>
      </c>
      <c r="E25" s="4" t="str">
        <f>"兰舒涵"</f>
        <v>兰舒涵</v>
      </c>
      <c r="F25" s="4" t="str">
        <f>"女"</f>
        <v>女</v>
      </c>
      <c r="G25" s="4" t="str">
        <f t="shared" si="1"/>
        <v>一级主任科员及以下</v>
      </c>
    </row>
    <row r="26" spans="1:7" ht="39.75" customHeight="1">
      <c r="A26" s="4">
        <v>24</v>
      </c>
      <c r="B26" s="4" t="str">
        <f>"26622020101315325954"</f>
        <v>26622020101315325954</v>
      </c>
      <c r="C26" s="4" t="s">
        <v>10</v>
      </c>
      <c r="D26" s="4">
        <v>1</v>
      </c>
      <c r="E26" s="4" t="str">
        <f>"王敏"</f>
        <v>王敏</v>
      </c>
      <c r="F26" s="4" t="str">
        <f>"女"</f>
        <v>女</v>
      </c>
      <c r="G26" s="4" t="str">
        <f t="shared" si="1"/>
        <v>一级主任科员及以下</v>
      </c>
    </row>
    <row r="27" spans="1:7" ht="39.75" customHeight="1">
      <c r="A27" s="4">
        <v>25</v>
      </c>
      <c r="B27" s="4" t="str">
        <f>"26622020101409300365"</f>
        <v>26622020101409300365</v>
      </c>
      <c r="C27" s="4" t="s">
        <v>10</v>
      </c>
      <c r="D27" s="4">
        <v>1</v>
      </c>
      <c r="E27" s="4" t="str">
        <f>"徐萍"</f>
        <v>徐萍</v>
      </c>
      <c r="F27" s="4" t="str">
        <f>"女"</f>
        <v>女</v>
      </c>
      <c r="G27" s="4" t="str">
        <f t="shared" si="1"/>
        <v>一级主任科员及以下</v>
      </c>
    </row>
    <row r="28" spans="1:7" ht="39.75" customHeight="1">
      <c r="A28" s="4">
        <v>26</v>
      </c>
      <c r="B28" s="4" t="str">
        <f>"26622020101411004470"</f>
        <v>26622020101411004470</v>
      </c>
      <c r="C28" s="4" t="s">
        <v>10</v>
      </c>
      <c r="D28" s="4">
        <v>1</v>
      </c>
      <c r="E28" s="4" t="str">
        <f>"崔圣"</f>
        <v>崔圣</v>
      </c>
      <c r="F28" s="4" t="str">
        <f>"男"</f>
        <v>男</v>
      </c>
      <c r="G28" s="4" t="str">
        <f t="shared" si="1"/>
        <v>一级主任科员及以下</v>
      </c>
    </row>
    <row r="29" spans="1:7" ht="39.75" customHeight="1">
      <c r="A29" s="4">
        <v>27</v>
      </c>
      <c r="B29" s="4" t="str">
        <f>"26622020101415322872"</f>
        <v>26622020101415322872</v>
      </c>
      <c r="C29" s="4" t="s">
        <v>10</v>
      </c>
      <c r="D29" s="4">
        <v>1</v>
      </c>
      <c r="E29" s="4" t="str">
        <f>"陈康"</f>
        <v>陈康</v>
      </c>
      <c r="F29" s="4" t="str">
        <f>"男"</f>
        <v>男</v>
      </c>
      <c r="G29" s="4" t="str">
        <f t="shared" si="1"/>
        <v>一级主任科员及以下</v>
      </c>
    </row>
    <row r="30" spans="1:7" ht="39.75" customHeight="1">
      <c r="A30" s="4">
        <v>28</v>
      </c>
      <c r="B30" s="4" t="str">
        <f>"26622020101417200573"</f>
        <v>26622020101417200573</v>
      </c>
      <c r="C30" s="4" t="s">
        <v>10</v>
      </c>
      <c r="D30" s="4">
        <v>1</v>
      </c>
      <c r="E30" s="4" t="str">
        <f>"李磊"</f>
        <v>李磊</v>
      </c>
      <c r="F30" s="4" t="str">
        <f>"男"</f>
        <v>男</v>
      </c>
      <c r="G30" s="4" t="str">
        <f t="shared" si="1"/>
        <v>一级主任科员及以下</v>
      </c>
    </row>
    <row r="31" spans="1:7" ht="39.75" customHeight="1">
      <c r="A31" s="4">
        <v>29</v>
      </c>
      <c r="B31" s="4" t="str">
        <f>"26622020101511271182"</f>
        <v>26622020101511271182</v>
      </c>
      <c r="C31" s="4" t="s">
        <v>10</v>
      </c>
      <c r="D31" s="4">
        <v>1</v>
      </c>
      <c r="E31" s="4" t="str">
        <f>"孙宇"</f>
        <v>孙宇</v>
      </c>
      <c r="F31" s="4" t="str">
        <f>"女"</f>
        <v>女</v>
      </c>
      <c r="G31" s="4" t="str">
        <f t="shared" si="1"/>
        <v>一级主任科员及以下</v>
      </c>
    </row>
    <row r="32" spans="1:7" ht="39.75" customHeight="1">
      <c r="A32" s="4">
        <v>30</v>
      </c>
      <c r="B32" s="4" t="str">
        <f>"26622020101613553691"</f>
        <v>26622020101613553691</v>
      </c>
      <c r="C32" s="4" t="s">
        <v>10</v>
      </c>
      <c r="D32" s="4">
        <v>1</v>
      </c>
      <c r="E32" s="4" t="str">
        <f>"吴娇娇"</f>
        <v>吴娇娇</v>
      </c>
      <c r="F32" s="4" t="str">
        <f>"女"</f>
        <v>女</v>
      </c>
      <c r="G32" s="4" t="str">
        <f t="shared" si="1"/>
        <v>一级主任科员及以下</v>
      </c>
    </row>
    <row r="33" spans="1:7" ht="39.75" customHeight="1">
      <c r="A33" s="4">
        <v>31</v>
      </c>
      <c r="B33" s="4" t="str">
        <f>"266220201017172112102"</f>
        <v>266220201017172112102</v>
      </c>
      <c r="C33" s="4" t="s">
        <v>10</v>
      </c>
      <c r="D33" s="4">
        <v>1</v>
      </c>
      <c r="E33" s="4" t="str">
        <f>"李新新"</f>
        <v>李新新</v>
      </c>
      <c r="F33" s="4" t="str">
        <f>"女"</f>
        <v>女</v>
      </c>
      <c r="G33" s="4" t="str">
        <f t="shared" si="1"/>
        <v>一级主任科员及以下</v>
      </c>
    </row>
  </sheetData>
  <sheetProtection/>
  <mergeCells count="1">
    <mergeCell ref="A1:G1"/>
  </mergeCells>
  <printOptions horizontalCentered="1"/>
  <pageMargins left="0.3937007874015748" right="0.3937007874015748" top="0.5905511811023623" bottom="0.5905511811023623" header="0.5118110236220472" footer="0.3937007874015748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2020-11-10T09:03:24Z</cp:lastPrinted>
  <dcterms:created xsi:type="dcterms:W3CDTF">2020-11-06T01:25:25Z</dcterms:created>
  <dcterms:modified xsi:type="dcterms:W3CDTF">2020-11-10T09:08:58Z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